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Kalkulation" sheetId="1" state="visible" r:id="rId1"/>
    <sheet xmlns:r="http://schemas.openxmlformats.org/officeDocument/2006/relationships" name="Preisliste" sheetId="2" state="visible" r:id="rId2"/>
    <sheet xmlns:r="http://schemas.openxmlformats.org/officeDocument/2006/relationships" name="Kostenübersicht" sheetId="3" state="visible" r:id="rId3"/>
    <sheet xmlns:r="http://schemas.openxmlformats.org/officeDocument/2006/relationships" name="Auswertung" sheetId="4" state="visible" r:id="rId4"/>
    <sheet xmlns:r="http://schemas.openxmlformats.org/officeDocument/2006/relationships" name="Anleitung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.0&quot;%&quot;"/>
  </numFmts>
  <fonts count="12">
    <font>
      <name val="Calibri"/>
      <family val="2"/>
      <color theme="1"/>
      <sz val="11"/>
      <scheme val="minor"/>
    </font>
    <font>
      <name val="Calibri"/>
      <b val="1"/>
      <color rgb="001E3A8A"/>
      <sz val="18"/>
    </font>
    <font>
      <name val="Calibri"/>
      <i val="1"/>
      <color rgb="00666666"/>
      <sz val="10"/>
    </font>
    <font>
      <name val="Calibri"/>
      <b val="1"/>
      <color rgb="00FFFFFF"/>
      <sz val="14"/>
    </font>
    <font>
      <name val="Calibri"/>
      <b val="1"/>
      <sz val="11"/>
    </font>
    <font>
      <name val="Calibri"/>
      <sz val="11"/>
    </font>
    <font>
      <name val="Calibri"/>
      <b val="1"/>
      <color rgb="00FFFFFF"/>
      <sz val="11"/>
    </font>
    <font>
      <name val="Calibri"/>
      <b val="1"/>
      <color rgb="00FFFFFF"/>
      <sz val="12"/>
    </font>
    <font>
      <name val="Calibri"/>
      <b val="1"/>
      <color rgb="00FFFFFF"/>
      <sz val="13"/>
    </font>
    <font>
      <name val="Calibri"/>
      <b val="1"/>
      <color rgb="001E3A8A"/>
      <sz val="14"/>
    </font>
    <font>
      <name val="Calibri"/>
      <b val="1"/>
      <color rgb="001E3A8A"/>
      <sz val="13"/>
    </font>
    <font>
      <name val="Calibri"/>
      <b val="1"/>
      <color rgb="003B82F6"/>
      <sz val="11"/>
    </font>
  </fonts>
  <fills count="11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F9FAFB"/>
        <bgColor rgb="00F9FAFB"/>
      </patternFill>
    </fill>
    <fill>
      <patternFill patternType="solid">
        <fgColor rgb="00DC2626"/>
        <bgColor rgb="00DC2626"/>
      </patternFill>
    </fill>
    <fill>
      <patternFill patternType="solid">
        <fgColor rgb="00E0F2FE"/>
        <bgColor rgb="00E0F2FE"/>
      </patternFill>
    </fill>
    <fill>
      <patternFill patternType="solid">
        <fgColor rgb="0010B981"/>
        <bgColor rgb="0010B981"/>
      </patternFill>
    </fill>
    <fill>
      <patternFill patternType="solid">
        <fgColor rgb="006366F1"/>
        <bgColor rgb="006366F1"/>
      </patternFill>
    </fill>
    <fill>
      <patternFill patternType="solid">
        <fgColor rgb="00FEF3C7"/>
        <bgColor rgb="00FEF3C7"/>
      </patternFill>
    </fill>
  </fills>
  <borders count="3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1" fillId="0" borderId="0" applyAlignment="1" pivotButton="0" quotePrefix="0" xfId="0">
      <alignment horizontal="left" vertical="center" wrapText="1"/>
    </xf>
    <xf numFmtId="0" fontId="2" fillId="0" borderId="0" pivotButton="0" quotePrefix="0" xfId="0"/>
    <xf numFmtId="0" fontId="3" fillId="2" borderId="0" applyAlignment="1" pivotButton="0" quotePrefix="0" xfId="0">
      <alignment horizontal="center" vertical="center" wrapText="1"/>
    </xf>
    <xf numFmtId="0" fontId="4" fillId="3" borderId="0" pivotButton="0" quotePrefix="0" xfId="0"/>
    <xf numFmtId="0" fontId="0" fillId="0" borderId="1" applyAlignment="1" pivotButton="0" quotePrefix="0" xfId="0">
      <alignment horizontal="right" vertical="center"/>
    </xf>
    <xf numFmtId="0" fontId="5" fillId="3" borderId="0" pivotButton="0" quotePrefix="0" xfId="0"/>
    <xf numFmtId="164" fontId="0" fillId="0" borderId="1" applyAlignment="1" pivotButton="0" quotePrefix="0" xfId="0">
      <alignment horizontal="right" vertical="center"/>
    </xf>
    <xf numFmtId="0" fontId="6" fillId="4" borderId="0" applyAlignment="1" pivotButton="0" quotePrefix="0" xfId="0">
      <alignment horizontal="center" vertical="center" wrapText="1"/>
    </xf>
    <xf numFmtId="164" fontId="6" fillId="4" borderId="2" applyAlignment="1" pivotButton="0" quotePrefix="0" xfId="0">
      <alignment horizontal="right" vertical="center"/>
    </xf>
    <xf numFmtId="0" fontId="6" fillId="4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5" borderId="1" applyAlignment="1" pivotButton="0" quotePrefix="0" xfId="0">
      <alignment horizontal="left" vertical="center" wrapText="1"/>
    </xf>
    <xf numFmtId="164" fontId="0" fillId="5" borderId="1" applyAlignment="1" pivotButton="0" quotePrefix="0" xfId="0">
      <alignment horizontal="right" vertical="center"/>
    </xf>
    <xf numFmtId="0" fontId="0" fillId="5" borderId="1" applyAlignment="1" pivotButton="0" quotePrefix="0" xfId="0">
      <alignment horizontal="right" vertical="center"/>
    </xf>
    <xf numFmtId="0" fontId="4" fillId="3" borderId="1" applyAlignment="1" pivotButton="0" quotePrefix="0" xfId="0">
      <alignment horizontal="left" vertical="center" wrapText="1"/>
    </xf>
    <xf numFmtId="164" fontId="5" fillId="0" borderId="1" applyAlignment="1" pivotButton="0" quotePrefix="0" xfId="0">
      <alignment horizontal="right" vertical="center"/>
    </xf>
    <xf numFmtId="0" fontId="7" fillId="6" borderId="2" applyAlignment="1" pivotButton="0" quotePrefix="0" xfId="0">
      <alignment horizontal="left" vertical="center" wrapText="1"/>
    </xf>
    <xf numFmtId="164" fontId="7" fillId="6" borderId="2" applyAlignment="1" pivotButton="0" quotePrefix="0" xfId="0">
      <alignment horizontal="right" vertical="center"/>
    </xf>
    <xf numFmtId="0" fontId="4" fillId="7" borderId="1" applyAlignment="1" pivotButton="0" quotePrefix="0" xfId="0">
      <alignment horizontal="left" vertical="center" wrapText="1"/>
    </xf>
    <xf numFmtId="0" fontId="7" fillId="8" borderId="2" applyAlignment="1" pivotButton="0" quotePrefix="0" xfId="0">
      <alignment horizontal="left" vertical="center" wrapText="1"/>
    </xf>
    <xf numFmtId="164" fontId="7" fillId="8" borderId="2" applyAlignment="1" pivotButton="0" quotePrefix="0" xfId="0">
      <alignment horizontal="right" vertical="center"/>
    </xf>
    <xf numFmtId="0" fontId="8" fillId="9" borderId="2" applyAlignment="1" pivotButton="0" quotePrefix="0" xfId="0">
      <alignment horizontal="left" vertical="center" wrapText="1"/>
    </xf>
    <xf numFmtId="164" fontId="8" fillId="9" borderId="2" applyAlignment="1" pivotButton="0" quotePrefix="0" xfId="0">
      <alignment horizontal="right" vertical="center"/>
    </xf>
    <xf numFmtId="0" fontId="5" fillId="3" borderId="1" applyAlignment="1" pivotButton="0" quotePrefix="0" xfId="0">
      <alignment horizontal="left" vertical="center" wrapText="1"/>
    </xf>
    <xf numFmtId="165" fontId="0" fillId="0" borderId="1" applyAlignment="1" pivotButton="0" quotePrefix="0" xfId="0">
      <alignment horizontal="right" vertical="center"/>
    </xf>
    <xf numFmtId="0" fontId="6" fillId="4" borderId="2" applyAlignment="1" pivotButton="0" quotePrefix="0" xfId="0">
      <alignment horizontal="left" vertical="center" wrapText="1"/>
    </xf>
    <xf numFmtId="165" fontId="6" fillId="4" borderId="2" applyAlignment="1" pivotButton="0" quotePrefix="0" xfId="0">
      <alignment horizontal="right" vertical="center"/>
    </xf>
    <xf numFmtId="0" fontId="4" fillId="10" borderId="2" applyAlignment="1" pivotButton="0" quotePrefix="0" xfId="0">
      <alignment horizontal="left" vertical="center" wrapText="1"/>
    </xf>
    <xf numFmtId="3" fontId="4" fillId="10" borderId="2" applyAlignment="1" pivotButton="0" quotePrefix="0" xfId="0">
      <alignment horizontal="right" vertical="center"/>
    </xf>
    <xf numFmtId="164" fontId="4" fillId="10" borderId="2" applyAlignment="1" pivotButton="0" quotePrefix="0" xfId="0">
      <alignment horizontal="right" vertical="center"/>
    </xf>
    <xf numFmtId="165" fontId="0" fillId="5" borderId="1" applyAlignment="1" pivotButton="0" quotePrefix="0" xfId="0">
      <alignment horizontal="right" vertical="center"/>
    </xf>
    <xf numFmtId="0" fontId="6" fillId="4" borderId="2" applyAlignment="1" pivotButton="0" quotePrefix="0" xfId="0">
      <alignment horizontal="right" vertical="center"/>
    </xf>
    <xf numFmtId="0" fontId="1" fillId="0" borderId="0" applyAlignment="1" pivotButton="0" quotePrefix="0" xfId="0">
      <alignment horizontal="center" vertical="center" wrapText="1"/>
    </xf>
    <xf numFmtId="0" fontId="9" fillId="7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10" fillId="7" borderId="0" applyAlignment="1" pivotButton="0" quotePrefix="0" xfId="0">
      <alignment horizontal="left" vertical="center" wrapText="1"/>
    </xf>
    <xf numFmtId="0" fontId="11" fillId="5" borderId="0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Umsatz- und Kostenentwicklung</a:t>
            </a:r>
          </a:p>
        </rich>
      </tx>
    </title>
    <plotArea>
      <lineChart>
        <grouping val="standard"/>
        <ser>
          <idx val="0"/>
          <order val="0"/>
          <tx>
            <strRef>
              <f>'Auswertung'!B4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'Auswertung'!$A$5:$A$16</f>
            </numRef>
          </cat>
          <val>
            <numRef>
              <f>'Auswertung'!$B$5:$B$16</f>
            </numRef>
          </val>
        </ser>
        <ser>
          <idx val="1"/>
          <order val="1"/>
          <tx>
            <strRef>
              <f>'Auswertung'!C4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'Auswertung'!$A$5:$A$16</f>
            </numRef>
          </cat>
          <val>
            <numRef>
              <f>'Auswertung'!$C$5:$C$16</f>
            </numRef>
          </val>
        </ser>
        <ser>
          <idx val="2"/>
          <order val="2"/>
          <tx>
            <strRef>
              <f>'Auswertung'!D4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'Auswertung'!$A$5:$A$16</f>
            </numRef>
          </cat>
          <val>
            <numRef>
              <f>'Auswertung'!$D$5:$D$16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Betrag in €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Umsatzverteilung nach Leistung</a:t>
            </a:r>
          </a:p>
        </rich>
      </tx>
    </title>
    <plotArea>
      <pieChart>
        <varyColors val="1"/>
        <ser>
          <idx val="0"/>
          <order val="0"/>
          <tx>
            <strRef>
              <f>'Auswertung'!C21</f>
            </strRef>
          </tx>
          <spPr>
            <a:ln xmlns:a="http://schemas.openxmlformats.org/drawingml/2006/main">
              <a:prstDash val="solid"/>
            </a:ln>
          </spPr>
          <cat>
            <numRef>
              <f>'Auswertung'!$A$22:$A$26</f>
            </numRef>
          </cat>
          <val>
            <numRef>
              <f>'Auswertung'!$C$22:$C$26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19</row>
      <rowOff>0</rowOff>
    </from>
    <ext cx="576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1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18" customWidth="1" min="5" max="5"/>
    <col width="15" customWidth="1" min="6" max="6"/>
  </cols>
  <sheetData>
    <row r="1" ht="30" customHeight="1">
      <c r="A1" s="1" t="inlineStr">
        <is>
          <t>FRISEUR KALKULATION</t>
        </is>
      </c>
    </row>
    <row r="2">
      <c r="A2" s="2" t="inlineStr">
        <is>
          <t>Stand: 17.02.2026</t>
        </is>
      </c>
    </row>
    <row r="4" ht="25" customHeight="1">
      <c r="A4" s="3" t="inlineStr">
        <is>
          <t>STAMMDATEN</t>
        </is>
      </c>
      <c r="D4" s="3" t="inlineStr">
        <is>
          <t>FIXKOSTEN MONATLICH</t>
        </is>
      </c>
    </row>
    <row r="5">
      <c r="A5" s="4" t="inlineStr">
        <is>
          <t>Salonname:</t>
        </is>
      </c>
      <c r="B5" s="5" t="inlineStr">
        <is>
          <t>Ihr Friseursalon</t>
        </is>
      </c>
      <c r="D5" s="6" t="inlineStr">
        <is>
          <t>Miete</t>
        </is>
      </c>
      <c r="E5" s="7" t="n">
        <v>2500</v>
      </c>
    </row>
    <row r="6">
      <c r="A6" s="4" t="inlineStr">
        <is>
          <t>Öffnungstage/Monat:</t>
        </is>
      </c>
      <c r="B6" s="5" t="n">
        <v>26</v>
      </c>
      <c r="D6" s="6" t="inlineStr">
        <is>
          <t>Strom/Wasser/Heizung</t>
        </is>
      </c>
      <c r="E6" s="7" t="n">
        <v>450</v>
      </c>
    </row>
    <row r="7">
      <c r="A7" s="4" t="inlineStr">
        <is>
          <t>Öffnungsstunden/Tag:</t>
        </is>
      </c>
      <c r="B7" s="5" t="n">
        <v>8</v>
      </c>
      <c r="D7" s="6" t="inlineStr">
        <is>
          <t>Versicherungen</t>
        </is>
      </c>
      <c r="E7" s="7" t="n">
        <v>280</v>
      </c>
    </row>
    <row r="8">
      <c r="A8" s="4" t="inlineStr">
        <is>
          <t>Anzahl Mitarbeiter:</t>
        </is>
      </c>
      <c r="B8" s="5" t="n">
        <v>3</v>
      </c>
      <c r="D8" s="6" t="inlineStr">
        <is>
          <t>Marketing/Werbung</t>
        </is>
      </c>
      <c r="E8" s="7" t="n">
        <v>400</v>
      </c>
    </row>
    <row r="9">
      <c r="D9" s="6" t="inlineStr">
        <is>
          <t>Telefon/Internet</t>
        </is>
      </c>
      <c r="E9" s="7" t="n">
        <v>80</v>
      </c>
    </row>
    <row r="10">
      <c r="D10" s="6" t="inlineStr">
        <is>
          <t>Sonstige Fixkosten</t>
        </is>
      </c>
      <c r="E10" s="7" t="n">
        <v>290</v>
      </c>
    </row>
    <row r="11">
      <c r="D11" s="8" t="inlineStr">
        <is>
          <t>SUMME FIXKOSTEN</t>
        </is>
      </c>
      <c r="E11" s="9">
        <f>SUM(E5:E10)</f>
        <v/>
      </c>
    </row>
    <row r="13" ht="25" customHeight="1">
      <c r="A13" s="3" t="inlineStr">
        <is>
          <t>VARIABLE KOSTEN</t>
        </is>
      </c>
    </row>
    <row r="14">
      <c r="A14" s="10" t="inlineStr">
        <is>
          <t>Kostenart</t>
        </is>
      </c>
      <c r="B14" s="10" t="inlineStr">
        <is>
          <t>Kosten/Einheit</t>
        </is>
      </c>
      <c r="C14" s="10" t="inlineStr">
        <is>
          <t>Einheiten/Monat</t>
        </is>
      </c>
      <c r="D14" s="10" t="inlineStr">
        <is>
          <t>Gesamt/Monat</t>
        </is>
      </c>
    </row>
    <row r="15">
      <c r="A15" s="11" t="inlineStr">
        <is>
          <t>Haarprodukte</t>
        </is>
      </c>
      <c r="B15" s="7" t="n">
        <v>3.5</v>
      </c>
      <c r="C15" s="5" t="n">
        <v>200</v>
      </c>
      <c r="D15" s="7">
        <f>B15*C15</f>
        <v/>
      </c>
    </row>
    <row r="16">
      <c r="A16" s="12" t="inlineStr">
        <is>
          <t>Färbeprodukte</t>
        </is>
      </c>
      <c r="B16" s="13" t="n">
        <v>8</v>
      </c>
      <c r="C16" s="14" t="n">
        <v>80</v>
      </c>
      <c r="D16" s="13">
        <f>B16*C16</f>
        <v/>
      </c>
    </row>
    <row r="17">
      <c r="A17" s="11" t="inlineStr">
        <is>
          <t>Pflegeprodukte</t>
        </is>
      </c>
      <c r="B17" s="7" t="n">
        <v>2.5</v>
      </c>
      <c r="C17" s="5" t="n">
        <v>150</v>
      </c>
      <c r="D17" s="7">
        <f>B17*C17</f>
        <v/>
      </c>
    </row>
    <row r="18">
      <c r="A18" s="12" t="inlineStr">
        <is>
          <t>Handtücher/Wäsche</t>
        </is>
      </c>
      <c r="B18" s="13" t="n">
        <v>1.2</v>
      </c>
      <c r="C18" s="14" t="n">
        <v>300</v>
      </c>
      <c r="D18" s="13">
        <f>B18*C18</f>
        <v/>
      </c>
    </row>
    <row r="19">
      <c r="A19" s="11" t="inlineStr">
        <is>
          <t>Verbrauchsmaterial</t>
        </is>
      </c>
      <c r="B19" s="7" t="n">
        <v>1</v>
      </c>
      <c r="C19" s="5" t="n">
        <v>250</v>
      </c>
      <c r="D19" s="7">
        <f>B19*C19</f>
        <v/>
      </c>
    </row>
    <row r="20">
      <c r="A20" s="12" t="inlineStr">
        <is>
          <t>Getränke für Kunden</t>
        </is>
      </c>
      <c r="B20" s="13" t="n">
        <v>0.8</v>
      </c>
      <c r="C20" s="14" t="n">
        <v>300</v>
      </c>
      <c r="D20" s="13">
        <f>B20*C20</f>
        <v/>
      </c>
    </row>
    <row r="21">
      <c r="A21" s="8" t="inlineStr">
        <is>
          <t>SUMME VARIABLE KOSTEN</t>
        </is>
      </c>
      <c r="D21" s="9">
        <f>SUM(D15:D20)</f>
        <v/>
      </c>
    </row>
    <row r="23" ht="25" customHeight="1">
      <c r="A23" s="3" t="inlineStr">
        <is>
          <t>PERSONALKOSTEN</t>
        </is>
      </c>
    </row>
    <row r="24">
      <c r="A24" s="10" t="inlineStr">
        <is>
          <t>Position</t>
        </is>
      </c>
      <c r="B24" s="10" t="inlineStr">
        <is>
          <t>Anzahl</t>
        </is>
      </c>
      <c r="C24" s="10" t="inlineStr">
        <is>
          <t>Gehalt/Person</t>
        </is>
      </c>
      <c r="D24" s="10" t="inlineStr">
        <is>
          <t>Gesamt/Monat</t>
        </is>
      </c>
    </row>
    <row r="25">
      <c r="A25" s="11" t="inlineStr">
        <is>
          <t>Friseurmeister</t>
        </is>
      </c>
      <c r="B25" s="5" t="n">
        <v>1</v>
      </c>
      <c r="C25" s="7" t="n">
        <v>3200</v>
      </c>
      <c r="D25" s="7">
        <f>B25*C25</f>
        <v/>
      </c>
    </row>
    <row r="26">
      <c r="A26" s="12" t="inlineStr">
        <is>
          <t>Geselle</t>
        </is>
      </c>
      <c r="B26" s="14" t="n">
        <v>2</v>
      </c>
      <c r="C26" s="13" t="n">
        <v>2400</v>
      </c>
      <c r="D26" s="13">
        <f>B26*C26</f>
        <v/>
      </c>
    </row>
    <row r="27">
      <c r="A27" s="11" t="inlineStr">
        <is>
          <t>Auszubildende</t>
        </is>
      </c>
      <c r="B27" s="5" t="n">
        <v>1</v>
      </c>
      <c r="C27" s="7" t="n">
        <v>800</v>
      </c>
      <c r="D27" s="7">
        <f>B27*C27</f>
        <v/>
      </c>
    </row>
    <row r="28">
      <c r="A28" s="12" t="inlineStr">
        <is>
          <t>Aushilfe (450€)</t>
        </is>
      </c>
      <c r="B28" s="14" t="n">
        <v>1</v>
      </c>
      <c r="C28" s="13" t="n">
        <v>450</v>
      </c>
      <c r="D28" s="13">
        <f>B28*C28</f>
        <v/>
      </c>
    </row>
    <row r="29">
      <c r="A29" s="8" t="inlineStr">
        <is>
          <t>SUMME PERSONALKOSTEN</t>
        </is>
      </c>
      <c r="D29" s="9">
        <f>SUM(D25:D28)</f>
        <v/>
      </c>
    </row>
    <row r="31" ht="30" customHeight="1">
      <c r="A31" s="3" t="inlineStr">
        <is>
          <t>GESAMTKALKULATION</t>
        </is>
      </c>
    </row>
    <row r="32">
      <c r="A32" s="15" t="inlineStr">
        <is>
          <t>Gesamte Fixkosten</t>
        </is>
      </c>
      <c r="B32" s="16">
        <f>E10</f>
        <v/>
      </c>
    </row>
    <row r="33">
      <c r="A33" s="15" t="inlineStr">
        <is>
          <t>Gesamte variable Kosten</t>
        </is>
      </c>
      <c r="B33" s="16">
        <f>D21</f>
        <v/>
      </c>
    </row>
    <row r="34">
      <c r="A34" s="15" t="inlineStr">
        <is>
          <t>Gesamte Personalkosten</t>
        </is>
      </c>
      <c r="B34" s="16">
        <f>D29</f>
        <v/>
      </c>
    </row>
    <row r="35" ht="25" customHeight="1">
      <c r="A35" s="17" t="inlineStr">
        <is>
          <t>GESAMTKOSTEN PRO MONAT</t>
        </is>
      </c>
      <c r="B35" s="18">
        <f>SUM(B32:B34)</f>
        <v/>
      </c>
    </row>
    <row r="37">
      <c r="A37" s="19" t="inlineStr">
        <is>
          <t>Erwartete Kunden pro Monat</t>
        </is>
      </c>
      <c r="B37" s="5" t="n">
        <v>400</v>
      </c>
    </row>
    <row r="38">
      <c r="A38" s="19" t="inlineStr">
        <is>
          <t>Durchschn. Umsatz pro Kunde</t>
        </is>
      </c>
      <c r="B38" s="7" t="n">
        <v>45</v>
      </c>
    </row>
    <row r="39" ht="25" customHeight="1">
      <c r="A39" s="20" t="inlineStr">
        <is>
          <t>ERWARTETER UMSATZ</t>
        </is>
      </c>
      <c r="B39" s="21">
        <f>B37*B38</f>
        <v/>
      </c>
    </row>
    <row r="41" ht="28" customHeight="1">
      <c r="A41" s="22" t="inlineStr">
        <is>
          <t>GEWINN/VERLUST PRO MONAT</t>
        </is>
      </c>
      <c r="B41" s="23">
        <f>B39-B34</f>
        <v/>
      </c>
    </row>
  </sheetData>
  <mergeCells count="9">
    <mergeCell ref="A1:F1"/>
    <mergeCell ref="A2:F2"/>
    <mergeCell ref="A4:B4"/>
    <mergeCell ref="D4:F4"/>
    <mergeCell ref="A13:F13"/>
    <mergeCell ref="A21:C21"/>
    <mergeCell ref="A23:F23"/>
    <mergeCell ref="A29:C29"/>
    <mergeCell ref="A31:F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37"/>
  <sheetViews>
    <sheetView workbookViewId="0">
      <selection activeCell="A1" sqref="A1"/>
    </sheetView>
  </sheetViews>
  <sheetFormatPr baseColWidth="8" defaultRowHeight="15"/>
  <cols>
    <col width="30" customWidth="1" min="1" max="1"/>
    <col width="15" customWidth="1" min="2" max="2"/>
    <col width="15" customWidth="1" min="3" max="3"/>
    <col width="15" customWidth="1" min="4" max="4"/>
    <col width="20" customWidth="1" min="5" max="5"/>
  </cols>
  <sheetData>
    <row r="1" ht="30" customHeight="1">
      <c r="A1" s="1" t="inlineStr">
        <is>
          <t>PREISLISTE</t>
        </is>
      </c>
    </row>
    <row r="2">
      <c r="A2" s="2" t="inlineStr">
        <is>
          <t>Gültig ab: 17.02.2026</t>
        </is>
      </c>
    </row>
    <row r="4" ht="25" customHeight="1">
      <c r="A4" s="3" t="inlineStr">
        <is>
          <t>DAMENHAARSCHNITTE</t>
        </is>
      </c>
    </row>
    <row r="5">
      <c r="A5" s="10" t="inlineStr">
        <is>
          <t>Leistung</t>
        </is>
      </c>
      <c r="B5" s="10" t="inlineStr">
        <is>
          <t>Kosten</t>
        </is>
      </c>
      <c r="C5" s="10" t="inlineStr">
        <is>
          <t>Zeit (Min)</t>
        </is>
      </c>
      <c r="D5" s="10" t="inlineStr">
        <is>
          <t>Preis</t>
        </is>
      </c>
      <c r="E5" s="10" t="inlineStr">
        <is>
          <t>Deckungsbeitrag</t>
        </is>
      </c>
    </row>
    <row r="6">
      <c r="A6" s="11" t="inlineStr">
        <is>
          <t>Waschen &amp; Föhnen</t>
        </is>
      </c>
      <c r="B6" s="7" t="n">
        <v>3.5</v>
      </c>
      <c r="C6" s="5" t="n">
        <v>30</v>
      </c>
      <c r="D6" s="7" t="n">
        <v>28</v>
      </c>
      <c r="E6" s="7">
        <f>D6-B6</f>
        <v/>
      </c>
    </row>
    <row r="7">
      <c r="A7" s="12" t="inlineStr">
        <is>
          <t>Schnitt kurz</t>
        </is>
      </c>
      <c r="B7" s="13" t="n">
        <v>4</v>
      </c>
      <c r="C7" s="14" t="n">
        <v>30</v>
      </c>
      <c r="D7" s="13" t="n">
        <v>35</v>
      </c>
      <c r="E7" s="13">
        <f>D7-B7</f>
        <v/>
      </c>
    </row>
    <row r="8">
      <c r="A8" s="11" t="inlineStr">
        <is>
          <t>Schnitt lang</t>
        </is>
      </c>
      <c r="B8" s="7" t="n">
        <v>5.5</v>
      </c>
      <c r="C8" s="5" t="n">
        <v>45</v>
      </c>
      <c r="D8" s="7" t="n">
        <v>48</v>
      </c>
      <c r="E8" s="7">
        <f>D8-B8</f>
        <v/>
      </c>
    </row>
    <row r="9">
      <c r="A9" s="12" t="inlineStr">
        <is>
          <t>Schnitt &amp; Föhnen kurz</t>
        </is>
      </c>
      <c r="B9" s="13" t="n">
        <v>7.5</v>
      </c>
      <c r="C9" s="14" t="n">
        <v>60</v>
      </c>
      <c r="D9" s="13" t="n">
        <v>55</v>
      </c>
      <c r="E9" s="13">
        <f>D9-B9</f>
        <v/>
      </c>
    </row>
    <row r="10">
      <c r="A10" s="11" t="inlineStr">
        <is>
          <t>Schnitt &amp; Föhnen lang</t>
        </is>
      </c>
      <c r="B10" s="7" t="n">
        <v>9</v>
      </c>
      <c r="C10" s="5" t="n">
        <v>75</v>
      </c>
      <c r="D10" s="7" t="n">
        <v>68</v>
      </c>
      <c r="E10" s="7">
        <f>D10-B10</f>
        <v/>
      </c>
    </row>
    <row r="11">
      <c r="A11" s="12" t="inlineStr">
        <is>
          <t>Hochsteckfrisur</t>
        </is>
      </c>
      <c r="B11" s="13" t="n">
        <v>6</v>
      </c>
      <c r="C11" s="14" t="n">
        <v>60</v>
      </c>
      <c r="D11" s="13" t="n">
        <v>65</v>
      </c>
      <c r="E11" s="13">
        <f>D11-B11</f>
        <v/>
      </c>
    </row>
    <row r="13" ht="25" customHeight="1">
      <c r="A13" s="3" t="inlineStr">
        <is>
          <t>HERRENHAARSCHNITTE</t>
        </is>
      </c>
    </row>
    <row r="14">
      <c r="A14" s="10" t="inlineStr">
        <is>
          <t>Leistung</t>
        </is>
      </c>
      <c r="B14" s="10" t="inlineStr">
        <is>
          <t>Kosten</t>
        </is>
      </c>
      <c r="C14" s="10" t="inlineStr">
        <is>
          <t>Zeit (Min)</t>
        </is>
      </c>
      <c r="D14" s="10" t="inlineStr">
        <is>
          <t>Preis</t>
        </is>
      </c>
      <c r="E14" s="10" t="inlineStr">
        <is>
          <t>Deckungsbeitrag</t>
        </is>
      </c>
    </row>
    <row r="15">
      <c r="A15" s="12" t="inlineStr">
        <is>
          <t>Herrenschnitt Standard</t>
        </is>
      </c>
      <c r="B15" s="13" t="n">
        <v>3</v>
      </c>
      <c r="C15" s="14" t="n">
        <v>25</v>
      </c>
      <c r="D15" s="13" t="n">
        <v>25</v>
      </c>
      <c r="E15" s="13">
        <f>D15-B15</f>
        <v/>
      </c>
    </row>
    <row r="16">
      <c r="A16" s="11" t="inlineStr">
        <is>
          <t>Herrenschnitt Premium</t>
        </is>
      </c>
      <c r="B16" s="7" t="n">
        <v>4.5</v>
      </c>
      <c r="C16" s="5" t="n">
        <v>35</v>
      </c>
      <c r="D16" s="7" t="n">
        <v>35</v>
      </c>
      <c r="E16" s="7">
        <f>D16-B16</f>
        <v/>
      </c>
    </row>
    <row r="17">
      <c r="A17" s="12" t="inlineStr">
        <is>
          <t>Bart trimmen</t>
        </is>
      </c>
      <c r="B17" s="13" t="n">
        <v>2</v>
      </c>
      <c r="C17" s="14" t="n">
        <v>15</v>
      </c>
      <c r="D17" s="13" t="n">
        <v>18</v>
      </c>
      <c r="E17" s="13">
        <f>D17-B17</f>
        <v/>
      </c>
    </row>
    <row r="18">
      <c r="A18" s="11" t="inlineStr">
        <is>
          <t>Bart rasieren</t>
        </is>
      </c>
      <c r="B18" s="7" t="n">
        <v>3.5</v>
      </c>
      <c r="C18" s="5" t="n">
        <v>25</v>
      </c>
      <c r="D18" s="7" t="n">
        <v>28</v>
      </c>
      <c r="E18" s="7">
        <f>D18-B18</f>
        <v/>
      </c>
    </row>
    <row r="19">
      <c r="A19" s="12" t="inlineStr">
        <is>
          <t>Schnitt &amp; Bart</t>
        </is>
      </c>
      <c r="B19" s="13" t="n">
        <v>6.5</v>
      </c>
      <c r="C19" s="14" t="n">
        <v>45</v>
      </c>
      <c r="D19" s="13" t="n">
        <v>48</v>
      </c>
      <c r="E19" s="13">
        <f>D19-B19</f>
        <v/>
      </c>
    </row>
    <row r="21" ht="25" customHeight="1">
      <c r="A21" s="3" t="inlineStr">
        <is>
          <t>FÄRBUNGEN &amp; STRÄHNEN</t>
        </is>
      </c>
    </row>
    <row r="22">
      <c r="A22" s="10" t="inlineStr">
        <is>
          <t>Leistung</t>
        </is>
      </c>
      <c r="B22" s="10" t="inlineStr">
        <is>
          <t>Kosten</t>
        </is>
      </c>
      <c r="C22" s="10" t="inlineStr">
        <is>
          <t>Zeit (Min)</t>
        </is>
      </c>
      <c r="D22" s="10" t="inlineStr">
        <is>
          <t>Preis</t>
        </is>
      </c>
      <c r="E22" s="10" t="inlineStr">
        <is>
          <t>Deckungsbeitrag</t>
        </is>
      </c>
    </row>
    <row r="23">
      <c r="A23" s="12" t="inlineStr">
        <is>
          <t>Ansatzfärbung</t>
        </is>
      </c>
      <c r="B23" s="13" t="n">
        <v>12</v>
      </c>
      <c r="C23" s="14" t="n">
        <v>60</v>
      </c>
      <c r="D23" s="13" t="n">
        <v>58</v>
      </c>
      <c r="E23" s="13">
        <f>D23-B23</f>
        <v/>
      </c>
    </row>
    <row r="24">
      <c r="A24" s="11" t="inlineStr">
        <is>
          <t>Komplettfärbung kurz</t>
        </is>
      </c>
      <c r="B24" s="7" t="n">
        <v>18</v>
      </c>
      <c r="C24" s="5" t="n">
        <v>90</v>
      </c>
      <c r="D24" s="7" t="n">
        <v>78</v>
      </c>
      <c r="E24" s="7">
        <f>D24-B24</f>
        <v/>
      </c>
    </row>
    <row r="25">
      <c r="A25" s="12" t="inlineStr">
        <is>
          <t>Komplettfärbung lang</t>
        </is>
      </c>
      <c r="B25" s="13" t="n">
        <v>25</v>
      </c>
      <c r="C25" s="14" t="n">
        <v>120</v>
      </c>
      <c r="D25" s="13" t="n">
        <v>98</v>
      </c>
      <c r="E25" s="13">
        <f>D25-B25</f>
        <v/>
      </c>
    </row>
    <row r="26">
      <c r="A26" s="11" t="inlineStr">
        <is>
          <t>Strähnen kurz</t>
        </is>
      </c>
      <c r="B26" s="7" t="n">
        <v>20</v>
      </c>
      <c r="C26" s="5" t="n">
        <v>90</v>
      </c>
      <c r="D26" s="7" t="n">
        <v>85</v>
      </c>
      <c r="E26" s="7">
        <f>D26-B26</f>
        <v/>
      </c>
    </row>
    <row r="27">
      <c r="A27" s="12" t="inlineStr">
        <is>
          <t>Strähnen lang</t>
        </is>
      </c>
      <c r="B27" s="13" t="n">
        <v>28</v>
      </c>
      <c r="C27" s="14" t="n">
        <v>120</v>
      </c>
      <c r="D27" s="13" t="n">
        <v>115</v>
      </c>
      <c r="E27" s="13">
        <f>D27-B27</f>
        <v/>
      </c>
    </row>
    <row r="28">
      <c r="A28" s="11" t="inlineStr">
        <is>
          <t>Balayage</t>
        </is>
      </c>
      <c r="B28" s="7" t="n">
        <v>35</v>
      </c>
      <c r="C28" s="5" t="n">
        <v>150</v>
      </c>
      <c r="D28" s="7" t="n">
        <v>145</v>
      </c>
      <c r="E28" s="7">
        <f>D28-B28</f>
        <v/>
      </c>
    </row>
    <row r="29">
      <c r="A29" s="12" t="inlineStr">
        <is>
          <t>Ombré</t>
        </is>
      </c>
      <c r="B29" s="13" t="n">
        <v>38</v>
      </c>
      <c r="C29" s="14" t="n">
        <v>150</v>
      </c>
      <c r="D29" s="13" t="n">
        <v>155</v>
      </c>
      <c r="E29" s="13">
        <f>D29-B29</f>
        <v/>
      </c>
    </row>
    <row r="31" ht="25" customHeight="1">
      <c r="A31" s="3" t="inlineStr">
        <is>
          <t>PFLEGE &amp; BEHANDLUNGEN</t>
        </is>
      </c>
    </row>
    <row r="32">
      <c r="A32" s="10" t="inlineStr">
        <is>
          <t>Leistung</t>
        </is>
      </c>
      <c r="B32" s="10" t="inlineStr">
        <is>
          <t>Kosten</t>
        </is>
      </c>
      <c r="C32" s="10" t="inlineStr">
        <is>
          <t>Zeit (Min)</t>
        </is>
      </c>
      <c r="D32" s="10" t="inlineStr">
        <is>
          <t>Preis</t>
        </is>
      </c>
      <c r="E32" s="10" t="inlineStr">
        <is>
          <t>Deckungsbeitrag</t>
        </is>
      </c>
    </row>
    <row r="33">
      <c r="A33" s="12" t="inlineStr">
        <is>
          <t>Intensivkur</t>
        </is>
      </c>
      <c r="B33" s="13" t="n">
        <v>6</v>
      </c>
      <c r="C33" s="14" t="n">
        <v>20</v>
      </c>
      <c r="D33" s="13" t="n">
        <v>25</v>
      </c>
      <c r="E33" s="13">
        <f>D33-B33</f>
        <v/>
      </c>
    </row>
    <row r="34">
      <c r="A34" s="11" t="inlineStr">
        <is>
          <t>Keratin-Behandlung</t>
        </is>
      </c>
      <c r="B34" s="7" t="n">
        <v>35</v>
      </c>
      <c r="C34" s="5" t="n">
        <v>90</v>
      </c>
      <c r="D34" s="7" t="n">
        <v>125</v>
      </c>
      <c r="E34" s="7">
        <f>D34-B34</f>
        <v/>
      </c>
    </row>
    <row r="35">
      <c r="A35" s="12" t="inlineStr">
        <is>
          <t>Dauerwelle</t>
        </is>
      </c>
      <c r="B35" s="13" t="n">
        <v>22</v>
      </c>
      <c r="C35" s="14" t="n">
        <v>90</v>
      </c>
      <c r="D35" s="13" t="n">
        <v>88</v>
      </c>
      <c r="E35" s="13">
        <f>D35-B35</f>
        <v/>
      </c>
    </row>
    <row r="36">
      <c r="A36" s="11" t="inlineStr">
        <is>
          <t>Glätten</t>
        </is>
      </c>
      <c r="B36" s="7" t="n">
        <v>28</v>
      </c>
      <c r="C36" s="5" t="n">
        <v>120</v>
      </c>
      <c r="D36" s="7" t="n">
        <v>108</v>
      </c>
      <c r="E36" s="7">
        <f>D36-B36</f>
        <v/>
      </c>
    </row>
    <row r="37">
      <c r="A37" s="12" t="inlineStr">
        <is>
          <t>Kopfhautbehandlung</t>
        </is>
      </c>
      <c r="B37" s="13" t="n">
        <v>8</v>
      </c>
      <c r="C37" s="14" t="n">
        <v>30</v>
      </c>
      <c r="D37" s="13" t="n">
        <v>38</v>
      </c>
      <c r="E37" s="13">
        <f>D37-B37</f>
        <v/>
      </c>
    </row>
  </sheetData>
  <mergeCells count="6">
    <mergeCell ref="A1:E1"/>
    <mergeCell ref="A2:E2"/>
    <mergeCell ref="A4:E4"/>
    <mergeCell ref="A13:E13"/>
    <mergeCell ref="A21:E21"/>
    <mergeCell ref="A31:E3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  <col width="20" customWidth="1" min="5" max="5"/>
  </cols>
  <sheetData>
    <row r="1" ht="30" customHeight="1">
      <c r="A1" s="1" t="inlineStr">
        <is>
          <t>KOSTENÜBERSICHT &amp; ANALYSE</t>
        </is>
      </c>
    </row>
    <row r="3" ht="25" customHeight="1">
      <c r="A3" s="3" t="inlineStr">
        <is>
          <t>KOSTENSTRUKTUR</t>
        </is>
      </c>
    </row>
    <row r="4">
      <c r="A4" s="10" t="inlineStr">
        <is>
          <t>Kategorie</t>
        </is>
      </c>
      <c r="B4" s="10" t="inlineStr">
        <is>
          <t>Betrag</t>
        </is>
      </c>
      <c r="C4" s="10" t="inlineStr">
        <is>
          <t>Anteil %</t>
        </is>
      </c>
      <c r="D4" s="10" t="inlineStr">
        <is>
          <t>Pro Tag</t>
        </is>
      </c>
      <c r="E4" s="10" t="inlineStr">
        <is>
          <t>Pro Kunde</t>
        </is>
      </c>
    </row>
    <row r="5">
      <c r="A5" s="24" t="inlineStr">
        <is>
          <t>Fixkosten</t>
        </is>
      </c>
      <c r="B5" s="7">
        <f>Kalkulation!E10</f>
        <v/>
      </c>
      <c r="C5" s="25">
        <f>B5/B8*100</f>
        <v/>
      </c>
      <c r="D5" s="7">
        <f>B5/Kalkulation!B6</f>
        <v/>
      </c>
      <c r="E5" s="7">
        <f>B5/39</f>
        <v/>
      </c>
    </row>
    <row r="6">
      <c r="A6" s="24" t="inlineStr">
        <is>
          <t>Variable Kosten</t>
        </is>
      </c>
      <c r="B6" s="7">
        <f>Kalkulation!D21</f>
        <v/>
      </c>
      <c r="C6" s="25">
        <f>B6/B8*100</f>
        <v/>
      </c>
      <c r="D6" s="7">
        <f>B6/Kalkulation!B6</f>
        <v/>
      </c>
      <c r="E6" s="7">
        <f>B6/39</f>
        <v/>
      </c>
    </row>
    <row r="7">
      <c r="A7" s="24" t="inlineStr">
        <is>
          <t>Personalkosten</t>
        </is>
      </c>
      <c r="B7" s="7">
        <f>Kalkulation!D29</f>
        <v/>
      </c>
      <c r="C7" s="25">
        <f>B7/B8*100</f>
        <v/>
      </c>
      <c r="D7" s="7">
        <f>B7/Kalkulation!B6</f>
        <v/>
      </c>
      <c r="E7" s="7">
        <f>B7/39</f>
        <v/>
      </c>
    </row>
    <row r="8">
      <c r="A8" s="26" t="inlineStr">
        <is>
          <t>GESAMT</t>
        </is>
      </c>
      <c r="B8" s="9">
        <f>SUM(B5:B7)</f>
        <v/>
      </c>
      <c r="C8" s="27">
        <f>SUM(C5:C7)</f>
        <v/>
      </c>
      <c r="D8" s="9">
        <f>SUM(D5:D7)</f>
        <v/>
      </c>
      <c r="E8" s="9">
        <f>SUM(E5:E7)</f>
        <v/>
      </c>
    </row>
    <row r="10" ht="25" customHeight="1">
      <c r="A10" s="3" t="inlineStr">
        <is>
          <t>BREAK-EVEN ANALYSE</t>
        </is>
      </c>
    </row>
    <row r="11">
      <c r="A11" s="24" t="inlineStr">
        <is>
          <t>Durchschn. Umsatz pro Kunde</t>
        </is>
      </c>
      <c r="B11" s="7">
        <f>Kalkulation!B40</f>
        <v/>
      </c>
    </row>
    <row r="12">
      <c r="A12" s="24" t="inlineStr">
        <is>
          <t>Variable Kosten pro Kunde</t>
        </is>
      </c>
      <c r="B12" s="7">
        <f>E6</f>
        <v/>
      </c>
    </row>
    <row r="13">
      <c r="A13" s="24" t="inlineStr">
        <is>
          <t>Deckungsbeitrag pro Kunde</t>
        </is>
      </c>
      <c r="B13" s="7">
        <f>B11-B12</f>
        <v/>
      </c>
    </row>
    <row r="14">
      <c r="A14" s="24" t="inlineStr">
        <is>
          <t>Fixkosten gesamt</t>
        </is>
      </c>
      <c r="B14" s="7">
        <f>B5</f>
        <v/>
      </c>
    </row>
    <row r="15">
      <c r="A15" s="28" t="inlineStr">
        <is>
          <t>BREAK-EVEN Kunden/Monat</t>
        </is>
      </c>
      <c r="B15" s="29">
        <f>B14/B13</f>
        <v/>
      </c>
    </row>
    <row r="16">
      <c r="A16" s="28" t="inlineStr">
        <is>
          <t>BREAK-EVEN Umsatz/Monat</t>
        </is>
      </c>
      <c r="B16" s="30">
        <f>B15*B11</f>
        <v/>
      </c>
    </row>
    <row r="18" ht="25" customHeight="1">
      <c r="A18" s="3" t="inlineStr">
        <is>
          <t>KENNZAHLEN</t>
        </is>
      </c>
    </row>
    <row r="19">
      <c r="A19" s="24" t="inlineStr">
        <is>
          <t>Personalkosten-Quote</t>
        </is>
      </c>
      <c r="B19" s="25">
        <f>B7/Kalkulation!B{gewinn_row - 2}*100</f>
        <v/>
      </c>
    </row>
    <row r="20">
      <c r="A20" s="24" t="inlineStr">
        <is>
          <t>Materialkosten-Quote</t>
        </is>
      </c>
      <c r="B20" s="25">
        <f>B6/Kalkulation!B{gewinn_row - 2}*100</f>
        <v/>
      </c>
    </row>
    <row r="21">
      <c r="A21" s="24" t="inlineStr">
        <is>
          <t>Umsatz-Rendite</t>
        </is>
      </c>
      <c r="B21" s="25">
        <f>Kalkulation!B41/Kalkulation!B39*100</f>
        <v/>
      </c>
    </row>
    <row r="22">
      <c r="A22" s="24" t="inlineStr">
        <is>
          <t>Produktivität/Mitarbeiter</t>
        </is>
      </c>
      <c r="B22" s="7">
        <f>Kalkulation!B{gewinn_row - 2}/Kalkulation!B8</f>
        <v/>
      </c>
    </row>
  </sheetData>
  <mergeCells count="4">
    <mergeCell ref="A1:E1"/>
    <mergeCell ref="A3:E3"/>
    <mergeCell ref="A10:E10"/>
    <mergeCell ref="A18:E18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7"/>
  <sheetViews>
    <sheetView workbookViewId="0">
      <selection activeCell="A1" sqref="A1"/>
    </sheetView>
  </sheetViews>
  <sheetFormatPr baseColWidth="8" defaultRowHeight="15"/>
  <cols>
    <col width="25" customWidth="1" min="1" max="1"/>
    <col width="15" customWidth="1" min="2" max="2"/>
    <col width="15" customWidth="1" min="3" max="3"/>
    <col width="15" customWidth="1" min="4" max="4"/>
  </cols>
  <sheetData>
    <row r="1" ht="30" customHeight="1">
      <c r="A1" s="1" t="inlineStr">
        <is>
          <t>MONATLICHE AUSWERTUNG</t>
        </is>
      </c>
    </row>
    <row r="3" ht="25" customHeight="1">
      <c r="A3" s="3" t="inlineStr">
        <is>
          <t>UMSATZENTWICKLUNG</t>
        </is>
      </c>
    </row>
    <row r="4">
      <c r="A4" s="10" t="inlineStr">
        <is>
          <t>Monat</t>
        </is>
      </c>
      <c r="B4" s="10" t="inlineStr">
        <is>
          <t>Umsatz</t>
        </is>
      </c>
      <c r="C4" s="10" t="inlineStr">
        <is>
          <t>Kosten</t>
        </is>
      </c>
      <c r="D4" s="10" t="inlineStr">
        <is>
          <t>Gewinn</t>
        </is>
      </c>
    </row>
    <row r="5">
      <c r="A5" s="12" t="inlineStr">
        <is>
          <t>Januar</t>
        </is>
      </c>
      <c r="B5" s="13" t="n">
        <v>15617</v>
      </c>
      <c r="C5" s="13" t="n">
        <v>14269</v>
      </c>
      <c r="D5" s="13" t="n">
        <v>1348</v>
      </c>
    </row>
    <row r="6">
      <c r="A6" s="11" t="inlineStr">
        <is>
          <t>Februar</t>
        </is>
      </c>
      <c r="B6" s="7" t="n">
        <v>16759</v>
      </c>
      <c r="C6" s="7" t="n">
        <v>13772</v>
      </c>
      <c r="D6" s="7" t="n">
        <v>2987</v>
      </c>
    </row>
    <row r="7">
      <c r="A7" s="12" t="inlineStr">
        <is>
          <t>März</t>
        </is>
      </c>
      <c r="B7" s="13" t="n">
        <v>15984</v>
      </c>
      <c r="C7" s="13" t="n">
        <v>13260</v>
      </c>
      <c r="D7" s="13" t="n">
        <v>2724</v>
      </c>
    </row>
    <row r="8">
      <c r="A8" s="11" t="inlineStr">
        <is>
          <t>April</t>
        </is>
      </c>
      <c r="B8" s="7" t="n">
        <v>14969</v>
      </c>
      <c r="C8" s="7" t="n">
        <v>13698</v>
      </c>
      <c r="D8" s="7" t="n">
        <v>1271</v>
      </c>
    </row>
    <row r="9">
      <c r="A9" s="12" t="inlineStr">
        <is>
          <t>Mai</t>
        </is>
      </c>
      <c r="B9" s="13" t="n">
        <v>17501</v>
      </c>
      <c r="C9" s="13" t="n">
        <v>13404</v>
      </c>
      <c r="D9" s="13" t="n">
        <v>4097</v>
      </c>
    </row>
    <row r="10">
      <c r="A10" s="11" t="inlineStr">
        <is>
          <t>Juni</t>
        </is>
      </c>
      <c r="B10" s="7" t="n">
        <v>16882</v>
      </c>
      <c r="C10" s="7" t="n">
        <v>14033</v>
      </c>
      <c r="D10" s="7" t="n">
        <v>2849</v>
      </c>
    </row>
    <row r="11">
      <c r="A11" s="12" t="inlineStr">
        <is>
          <t>Juli</t>
        </is>
      </c>
      <c r="B11" s="13" t="n">
        <v>17478</v>
      </c>
      <c r="C11" s="13" t="n">
        <v>14289</v>
      </c>
      <c r="D11" s="13" t="n">
        <v>3189</v>
      </c>
    </row>
    <row r="12">
      <c r="A12" s="11" t="inlineStr">
        <is>
          <t>August</t>
        </is>
      </c>
      <c r="B12" s="7" t="n">
        <v>17902</v>
      </c>
      <c r="C12" s="7" t="n">
        <v>14198</v>
      </c>
      <c r="D12" s="7" t="n">
        <v>3704</v>
      </c>
    </row>
    <row r="13">
      <c r="A13" s="12" t="inlineStr">
        <is>
          <t>September</t>
        </is>
      </c>
      <c r="B13" s="13" t="n">
        <v>15864</v>
      </c>
      <c r="C13" s="13" t="n">
        <v>14203</v>
      </c>
      <c r="D13" s="13" t="n">
        <v>1661</v>
      </c>
    </row>
    <row r="14">
      <c r="A14" s="11" t="inlineStr">
        <is>
          <t>Oktober</t>
        </is>
      </c>
      <c r="B14" s="7" t="n">
        <v>17519</v>
      </c>
      <c r="C14" s="7" t="n">
        <v>13220</v>
      </c>
      <c r="D14" s="7" t="n">
        <v>4299</v>
      </c>
    </row>
    <row r="15">
      <c r="A15" s="12" t="inlineStr">
        <is>
          <t>November</t>
        </is>
      </c>
      <c r="B15" s="13" t="n">
        <v>14686</v>
      </c>
      <c r="C15" s="13" t="n">
        <v>13108</v>
      </c>
      <c r="D15" s="13" t="n">
        <v>1578</v>
      </c>
    </row>
    <row r="16">
      <c r="A16" s="11" t="inlineStr">
        <is>
          <t>Dezember</t>
        </is>
      </c>
      <c r="B16" s="7" t="n">
        <v>16944</v>
      </c>
      <c r="C16" s="7" t="n">
        <v>13206</v>
      </c>
      <c r="D16" s="7" t="n">
        <v>3738</v>
      </c>
    </row>
    <row r="17">
      <c r="A17" s="26" t="inlineStr">
        <is>
          <t>GESAMT</t>
        </is>
      </c>
      <c r="B17" s="9">
        <f>SUM(B5:B16)</f>
        <v/>
      </c>
      <c r="C17" s="9">
        <f>SUM(C5:C16)</f>
        <v/>
      </c>
      <c r="D17" s="9">
        <f>SUM(D5:D16)</f>
        <v/>
      </c>
    </row>
    <row r="20" ht="25" customHeight="1">
      <c r="A20" s="3" t="inlineStr">
        <is>
          <t>LEISTUNGSVERTEILUNG</t>
        </is>
      </c>
    </row>
    <row r="21">
      <c r="A21" s="10" t="inlineStr">
        <is>
          <t>Leistungskategorie</t>
        </is>
      </c>
      <c r="B21" s="10" t="inlineStr">
        <is>
          <t>Anzahl</t>
        </is>
      </c>
      <c r="C21" s="10" t="inlineStr">
        <is>
          <t>Umsatz</t>
        </is>
      </c>
      <c r="D21" s="10" t="inlineStr">
        <is>
          <t>Anteil %</t>
        </is>
      </c>
    </row>
    <row r="22">
      <c r="A22" s="12" t="inlineStr">
        <is>
          <t>Damenhaarschnitte</t>
        </is>
      </c>
      <c r="B22" s="14" t="n">
        <v>180</v>
      </c>
      <c r="C22" s="13" t="n">
        <v>8640</v>
      </c>
      <c r="D22" s="31">
        <f>C22/C27*100</f>
        <v/>
      </c>
    </row>
    <row r="23">
      <c r="A23" s="11" t="inlineStr">
        <is>
          <t>Herrenhaarschnitte</t>
        </is>
      </c>
      <c r="B23" s="5" t="n">
        <v>120</v>
      </c>
      <c r="C23" s="7" t="n">
        <v>3360</v>
      </c>
      <c r="D23" s="25">
        <f>C23/C28*100</f>
        <v/>
      </c>
    </row>
    <row r="24">
      <c r="A24" s="12" t="inlineStr">
        <is>
          <t>Färbungen</t>
        </is>
      </c>
      <c r="B24" s="14" t="n">
        <v>70</v>
      </c>
      <c r="C24" s="13" t="n">
        <v>6020</v>
      </c>
      <c r="D24" s="31">
        <f>C24/C29*100</f>
        <v/>
      </c>
    </row>
    <row r="25">
      <c r="A25" s="11" t="inlineStr">
        <is>
          <t>Strähnen</t>
        </is>
      </c>
      <c r="B25" s="5" t="n">
        <v>50</v>
      </c>
      <c r="C25" s="7" t="n">
        <v>5000</v>
      </c>
      <c r="D25" s="25">
        <f>C25/C30*100</f>
        <v/>
      </c>
    </row>
    <row r="26">
      <c r="A26" s="12" t="inlineStr">
        <is>
          <t>Pflege &amp; Behandlungen</t>
        </is>
      </c>
      <c r="B26" s="14" t="n">
        <v>60</v>
      </c>
      <c r="C26" s="13" t="n">
        <v>2580</v>
      </c>
      <c r="D26" s="31">
        <f>C26/C31*100</f>
        <v/>
      </c>
    </row>
    <row r="27">
      <c r="A27" s="26" t="inlineStr">
        <is>
          <t>GESAMT</t>
        </is>
      </c>
      <c r="B27" s="32">
        <f>SUM(B22:B26)</f>
        <v/>
      </c>
      <c r="C27" s="9">
        <f>SUM(C22:C26)</f>
        <v/>
      </c>
      <c r="D27" s="27">
        <f>SUM(D22:D26)</f>
        <v/>
      </c>
    </row>
  </sheetData>
  <mergeCells count="3">
    <mergeCell ref="A1:D1"/>
    <mergeCell ref="A3:D3"/>
    <mergeCell ref="A20:D20"/>
  </mergeCells>
  <pageMargins left="0.75" right="0.75" top="1" bottom="1" header="0.5" footer="0.5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49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5" customHeight="1">
      <c r="A1" s="33" t="inlineStr">
        <is>
          <t>ANLEITUNG - FRISEUR KALKULATION</t>
        </is>
      </c>
    </row>
    <row r="3" ht="25" customHeight="1">
      <c r="A3" s="34" t="inlineStr">
        <is>
          <t>ÜBERSICHT DER ARBEITSBLÄTTER</t>
        </is>
      </c>
    </row>
    <row r="4">
      <c r="A4" s="35" t="inlineStr"/>
    </row>
    <row r="5">
      <c r="A5" s="35" t="inlineStr">
        <is>
          <t>1. KALKULATION</t>
        </is>
      </c>
    </row>
    <row r="6">
      <c r="A6" s="35" t="inlineStr"/>
    </row>
    <row r="7">
      <c r="A7" s="35" t="inlineStr">
        <is>
          <t>2. PREISLISTE</t>
        </is>
      </c>
    </row>
    <row r="8">
      <c r="A8" s="35" t="inlineStr"/>
    </row>
    <row r="9">
      <c r="A9" s="35" t="inlineStr">
        <is>
          <t>3. KOSTENÜBERSICHT</t>
        </is>
      </c>
    </row>
    <row r="10">
      <c r="A10" s="35" t="inlineStr"/>
    </row>
    <row r="11">
      <c r="A11" s="35" t="inlineStr">
        <is>
          <t>4. AUSWERTUNG</t>
        </is>
      </c>
    </row>
    <row r="12">
      <c r="A12" s="35" t="inlineStr"/>
    </row>
    <row r="13">
      <c r="A13" s="35" t="inlineStr"/>
    </row>
    <row r="14" ht="22" customHeight="1">
      <c r="A14" s="36" t="inlineStr">
        <is>
          <t>SCHRITT-FÜR-SCHRITT ANLEITUNG</t>
        </is>
      </c>
    </row>
    <row r="15">
      <c r="A15" s="35" t="inlineStr"/>
    </row>
    <row r="16">
      <c r="A16" s="37" t="inlineStr">
        <is>
          <t>Schritt 1: Stammdaten anpassen</t>
        </is>
      </c>
    </row>
    <row r="17">
      <c r="A17" s="35" t="inlineStr"/>
    </row>
    <row r="18">
      <c r="A18" s="37" t="inlineStr">
        <is>
          <t>Schritt 2: Fixkosten überprüfen</t>
        </is>
      </c>
    </row>
    <row r="19">
      <c r="A19" s="35" t="inlineStr"/>
    </row>
    <row r="20">
      <c r="A20" s="37" t="inlineStr">
        <is>
          <t>Schritt 3: Variable Kosten</t>
        </is>
      </c>
    </row>
    <row r="21">
      <c r="A21" s="35" t="inlineStr"/>
    </row>
    <row r="22">
      <c r="A22" s="37" t="inlineStr">
        <is>
          <t>Schritt 4: Personalkosten</t>
        </is>
      </c>
    </row>
    <row r="23">
      <c r="A23" s="35" t="inlineStr"/>
    </row>
    <row r="24">
      <c r="A24" s="37" t="inlineStr">
        <is>
          <t>Schritt 5: Preise festlegen</t>
        </is>
      </c>
    </row>
    <row r="25">
      <c r="A25" s="35" t="inlineStr"/>
    </row>
    <row r="26">
      <c r="A26" s="37" t="inlineStr">
        <is>
          <t>Schritt 6: Analyse</t>
        </is>
      </c>
    </row>
    <row r="27">
      <c r="A27" s="35" t="inlineStr"/>
    </row>
    <row r="28">
      <c r="A28" s="35" t="inlineStr"/>
    </row>
    <row r="29" ht="22" customHeight="1">
      <c r="A29" s="36" t="inlineStr">
        <is>
          <t>WICHTIGE HINWEISE</t>
        </is>
      </c>
    </row>
    <row r="30">
      <c r="A30" s="35" t="inlineStr"/>
    </row>
    <row r="31" ht="22" customHeight="1">
      <c r="A31" s="36" t="inlineStr">
        <is>
          <t>✓ Alle gelben Felder können bearbeitet werden</t>
        </is>
      </c>
    </row>
    <row r="32" ht="22" customHeight="1">
      <c r="A32" s="36" t="inlineStr">
        <is>
          <t>✓ Formeln in grauen Feldern nicht überschreiben</t>
        </is>
      </c>
    </row>
    <row r="33" ht="22" customHeight="1">
      <c r="A33" s="36" t="inlineStr">
        <is>
          <t>✓ Die Break-Even-Analyse zeigt die Mindestanzahl an Kunden</t>
        </is>
      </c>
    </row>
    <row r="34" ht="22" customHeight="1">
      <c r="A34" s="36" t="inlineStr">
        <is>
          <t>✓ Aktualisieren Sie die Werte regelmäßig</t>
        </is>
      </c>
    </row>
    <row r="35" ht="22" customHeight="1">
      <c r="A35" s="36" t="inlineStr">
        <is>
          <t>✓ Speichern Sie verschiedene Szenarien in separaten Dateien</t>
        </is>
      </c>
    </row>
    <row r="36">
      <c r="A36" s="35" t="inlineStr"/>
    </row>
    <row r="37">
      <c r="A37" s="35" t="inlineStr"/>
    </row>
    <row r="38" ht="22" customHeight="1">
      <c r="A38" s="36" t="inlineStr">
        <is>
          <t>TIPPS FÜR DIE KALKULATION</t>
        </is>
      </c>
    </row>
    <row r="39">
      <c r="A39" s="35" t="inlineStr"/>
    </row>
    <row r="40" ht="22" customHeight="1">
      <c r="A40" s="36" t="inlineStr">
        <is>
          <t>• Berücksichtigen Sie Saisonschwankungen</t>
        </is>
      </c>
    </row>
    <row r="41" ht="22" customHeight="1">
      <c r="A41" s="36" t="inlineStr">
        <is>
          <t>• Kalkulieren Sie einen Puffer für unvorhergesehene Kosten ein</t>
        </is>
      </c>
    </row>
    <row r="42" ht="22" customHeight="1">
      <c r="A42" s="36" t="inlineStr">
        <is>
          <t>• Überprüfen Sie regelmäßig Ihre Produktkosten</t>
        </is>
      </c>
    </row>
    <row r="43" ht="22" customHeight="1">
      <c r="A43" s="36" t="inlineStr">
        <is>
          <t>• Vergleichen Sie Ihre Preise mit dem Wettbewerb</t>
        </is>
      </c>
    </row>
    <row r="44" ht="22" customHeight="1">
      <c r="A44" s="36" t="inlineStr">
        <is>
          <t>• Dokumentieren Sie Preisänderungen</t>
        </is>
      </c>
    </row>
    <row r="45" ht="22" customHeight="1">
      <c r="A45" s="36" t="inlineStr">
        <is>
          <t>• Führen Sie regelmäßig Soll-Ist-Vergleiche durch</t>
        </is>
      </c>
    </row>
    <row r="46">
      <c r="A46" s="35" t="inlineStr"/>
    </row>
    <row r="47">
      <c r="A47" s="35" t="inlineStr"/>
    </row>
    <row r="48" ht="22" customHeight="1">
      <c r="A48" s="36" t="inlineStr">
        <is>
          <t>Stand: 17.02.2026</t>
        </is>
      </c>
    </row>
    <row r="49" ht="22" customHeight="1">
      <c r="A49" s="36" t="inlineStr">
        <is>
          <t>Diese Vorlage wurde erstellt für die professionelle Friseurkalkulation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2026-02-17T09:39:10Z</dcterms:created>
  <dcterms:modified xmlns:dcterms="http://purl.org/dc/terms/" xmlns:xsi="http://www.w3.org/2001/XMLSchema-instance" xsi:type="dcterms:W3CDTF">2026-02-17T09:39:10Z</dcterms:modified>
</cp:coreProperties>
</file>