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undendaten" sheetId="1" state="visible" r:id="rId1"/>
    <sheet xmlns:r="http://schemas.openxmlformats.org/officeDocument/2006/relationships" name="Kundenstatistik" sheetId="2" state="visible" r:id="rId2"/>
    <sheet xmlns:r="http://schemas.openxmlformats.org/officeDocument/2006/relationships" name="Kommunikationshistorie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yyyy-mm-dd h:mm:ss"/>
    <numFmt numFmtId="166" formatCode="DD.MM.YYYY"/>
  </numFmts>
  <fonts count="13">
    <font>
      <name val="Calibri"/>
      <family val="2"/>
      <color theme="1"/>
      <sz val="11"/>
      <scheme val="minor"/>
    </font>
    <font>
      <name val="Arial"/>
      <b val="1"/>
      <color rgb="00FFFFFF"/>
      <sz val="20"/>
    </font>
    <font>
      <name val="Arial"/>
      <i val="1"/>
      <sz val="11"/>
    </font>
    <font>
      <name val="Arial"/>
      <b val="1"/>
      <color rgb="00FFFFFF"/>
      <sz val="11"/>
    </font>
    <font>
      <name val="Arial"/>
      <color rgb="003B82F6"/>
      <sz val="10"/>
      <u val="single"/>
    </font>
    <font>
      <name val="Arial"/>
      <b val="1"/>
      <color rgb="00F59E0B"/>
      <sz val="10"/>
    </font>
    <font>
      <name val="Arial"/>
      <b val="1"/>
      <color rgb="0010B981"/>
      <sz val="10"/>
    </font>
    <font>
      <name val="Arial"/>
      <b val="1"/>
      <color rgb="00EF4444"/>
      <sz val="10"/>
    </font>
    <font>
      <name val="Arial"/>
      <b val="1"/>
      <color rgb="00FFFFFF"/>
      <sz val="18"/>
    </font>
    <font>
      <name val="Arial"/>
      <b val="1"/>
      <color rgb="001E3A8A"/>
      <sz val="11"/>
    </font>
    <font>
      <name val="Arial"/>
      <b val="1"/>
      <color rgb="00FFFFFF"/>
      <sz val="16"/>
    </font>
    <font>
      <name val="Arial"/>
      <sz val="10"/>
    </font>
    <font>
      <name val="Arial"/>
      <b val="1"/>
      <color rgb="001E3A8A"/>
      <sz val="13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3B82F6"/>
        <bgColor rgb="003B82F6"/>
      </patternFill>
    </fill>
    <fill>
      <patternFill patternType="solid">
        <fgColor rgb="00E0E7FF"/>
        <bgColor rgb="00E0E7FF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0" fillId="3" borderId="2" applyAlignment="1" pivotButton="0" quotePrefix="0" xfId="0">
      <alignment horizontal="center" vertical="center"/>
    </xf>
    <xf numFmtId="0" fontId="0" fillId="3" borderId="2" applyAlignment="1" pivotButton="0" quotePrefix="0" xfId="0">
      <alignment horizontal="left" vertical="center"/>
    </xf>
    <xf numFmtId="0" fontId="4" fillId="3" borderId="2" applyAlignment="1" pivotButton="0" quotePrefix="0" xfId="0">
      <alignment horizontal="left" vertical="center"/>
    </xf>
    <xf numFmtId="0" fontId="5" fillId="3" borderId="2" applyAlignment="1" pivotButton="0" quotePrefix="0" xfId="0">
      <alignment horizontal="center" vertical="center"/>
    </xf>
    <xf numFmtId="164" fontId="0" fillId="3" borderId="2" applyAlignment="1" pivotButton="0" quotePrefix="0" xfId="0">
      <alignment horizontal="right" vertical="center"/>
    </xf>
    <xf numFmtId="166" fontId="0" fillId="3" borderId="2" applyAlignment="1" pivotButton="0" quotePrefix="0" xfId="0">
      <alignment horizontal="center" vertical="center"/>
    </xf>
    <xf numFmtId="0" fontId="0" fillId="4" borderId="2" applyAlignment="1" pivotButton="0" quotePrefix="0" xfId="0">
      <alignment horizontal="center" vertical="center"/>
    </xf>
    <xf numFmtId="0" fontId="0" fillId="4" borderId="2" applyAlignment="1" pivotButton="0" quotePrefix="0" xfId="0">
      <alignment horizontal="left" vertical="center"/>
    </xf>
    <xf numFmtId="0" fontId="4" fillId="4" borderId="2" applyAlignment="1" pivotButton="0" quotePrefix="0" xfId="0">
      <alignment horizontal="left" vertical="center"/>
    </xf>
    <xf numFmtId="0" fontId="6" fillId="4" borderId="2" applyAlignment="1" pivotButton="0" quotePrefix="0" xfId="0">
      <alignment horizontal="center" vertical="center"/>
    </xf>
    <xf numFmtId="164" fontId="0" fillId="4" borderId="2" applyAlignment="1" pivotButton="0" quotePrefix="0" xfId="0">
      <alignment horizontal="right" vertical="center"/>
    </xf>
    <xf numFmtId="166" fontId="0" fillId="4" borderId="2" applyAlignment="1" pivotButton="0" quotePrefix="0" xfId="0">
      <alignment horizontal="center" vertical="center"/>
    </xf>
    <xf numFmtId="0" fontId="7" fillId="3" borderId="2" applyAlignment="1" pivotButton="0" quotePrefix="0" xfId="0">
      <alignment horizontal="center" vertical="center"/>
    </xf>
    <xf numFmtId="0" fontId="7" fillId="4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3" fillId="5" borderId="0" applyAlignment="1" pivotButton="0" quotePrefix="0" xfId="0">
      <alignment horizontal="left" vertical="center"/>
    </xf>
    <xf numFmtId="0" fontId="3" fillId="5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left" vertical="center"/>
    </xf>
    <xf numFmtId="0" fontId="9" fillId="3" borderId="0" applyAlignment="1" pivotButton="0" quotePrefix="0" xfId="0">
      <alignment horizontal="right" vertical="center"/>
    </xf>
    <xf numFmtId="0" fontId="9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left" vertical="center"/>
    </xf>
    <xf numFmtId="0" fontId="9" fillId="4" borderId="0" applyAlignment="1" pivotButton="0" quotePrefix="0" xfId="0">
      <alignment horizontal="right" vertical="center"/>
    </xf>
    <xf numFmtId="0" fontId="9" fillId="4" borderId="0" applyAlignment="1" pivotButton="0" quotePrefix="0" xfId="0">
      <alignment horizontal="center" vertical="center"/>
    </xf>
    <xf numFmtId="164" fontId="9" fillId="4" borderId="0" applyAlignment="1" pivotButton="0" quotePrefix="0" xfId="0">
      <alignment horizontal="right" vertical="center"/>
    </xf>
    <xf numFmtId="164" fontId="9" fillId="3" borderId="0" applyAlignment="1" pivotButton="0" quotePrefix="0" xfId="0">
      <alignment horizontal="right" vertical="center"/>
    </xf>
    <xf numFmtId="0" fontId="3" fillId="5" borderId="0" pivotButton="0" quotePrefix="0" xfId="0"/>
    <xf numFmtId="0" fontId="3" fillId="2" borderId="0" applyAlignment="1" pivotButton="0" quotePrefix="0" xfId="0">
      <alignment horizontal="center" vertical="center" wrapText="1"/>
    </xf>
    <xf numFmtId="166" fontId="0" fillId="3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left" vertical="center" wrapText="1"/>
    </xf>
    <xf numFmtId="166" fontId="0" fillId="4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left" vertical="center" wrapText="1"/>
    </xf>
    <xf numFmtId="0" fontId="10" fillId="2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left" vertical="top" wrapText="1"/>
    </xf>
    <xf numFmtId="0" fontId="12" fillId="6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Kundenverteilung nach Status</a:t>
            </a:r>
          </a:p>
        </rich>
      </tx>
    </title>
    <plotArea>
      <pieChart>
        <varyColors val="1"/>
        <ser>
          <idx val="0"/>
          <order val="0"/>
          <tx>
            <strRef>
              <f>'Kundenstatistik'!E3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'Kundenstatistik'!$D$4:$D$7</f>
            </numRef>
          </cat>
          <val>
            <numRef>
              <f>'Kundenstatistik'!$E$4:$E$7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Kundenverteilung nach Kategorie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'Kundenstatistik'!E20</f>
            </strRef>
          </tx>
          <spPr>
            <a:ln xmlns:a="http://schemas.openxmlformats.org/drawingml/2006/main">
              <a:prstDash val="solid"/>
            </a:ln>
          </spPr>
          <cat>
            <numRef>
              <f>'Kundenstatistik'!$D$21:$D$24</f>
            </numRef>
          </cat>
          <val>
            <numRef>
              <f>'Kundenstatistik'!$E$21:$E$24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9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25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4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20" customWidth="1" min="3" max="3"/>
    <col width="30" customWidth="1" min="4" max="4"/>
    <col width="18" customWidth="1" min="5" max="5"/>
    <col width="20" customWidth="1" min="6" max="6"/>
    <col width="10" customWidth="1" min="7" max="7"/>
    <col width="18" customWidth="1" min="8" max="8"/>
    <col width="12" customWidth="1" min="9" max="9"/>
    <col width="12" customWidth="1" min="10" max="10"/>
    <col width="12" customWidth="1" min="11" max="11"/>
    <col width="15" customWidth="1" min="12" max="12"/>
    <col width="18" customWidth="1" min="13" max="13"/>
  </cols>
  <sheetData>
    <row r="1" ht="35" customHeight="1">
      <c r="A1" s="1" t="inlineStr">
        <is>
          <t>KUNDENVERWALTUNGSSYSTEM 2025</t>
        </is>
      </c>
    </row>
    <row r="2" ht="20" customHeight="1">
      <c r="A2" s="2" t="inlineStr">
        <is>
          <t>Stand: 13.02.2026</t>
        </is>
      </c>
    </row>
    <row r="4" ht="40" customHeight="1">
      <c r="A4" s="3" t="inlineStr">
        <is>
          <t>Kunden-Nr.</t>
        </is>
      </c>
      <c r="B4" s="3" t="inlineStr">
        <is>
          <t>Firma/Name</t>
        </is>
      </c>
      <c r="C4" s="3" t="inlineStr">
        <is>
          <t>Ansprechpartner</t>
        </is>
      </c>
      <c r="D4" s="3" t="inlineStr">
        <is>
          <t>E-Mail</t>
        </is>
      </c>
      <c r="E4" s="3" t="inlineStr">
        <is>
          <t>Telefon</t>
        </is>
      </c>
      <c r="F4" s="3" t="inlineStr">
        <is>
          <t>Straße</t>
        </is>
      </c>
      <c r="G4" s="3" t="inlineStr">
        <is>
          <t>PLZ</t>
        </is>
      </c>
      <c r="H4" s="3" t="inlineStr">
        <is>
          <t>Stadt</t>
        </is>
      </c>
      <c r="I4" s="3" t="inlineStr">
        <is>
          <t>Land</t>
        </is>
      </c>
      <c r="J4" s="3" t="inlineStr">
        <is>
          <t>Status</t>
        </is>
      </c>
      <c r="K4" s="3" t="inlineStr">
        <is>
          <t>Kategorie</t>
        </is>
      </c>
      <c r="L4" s="3" t="inlineStr">
        <is>
          <t>Umsatz (€)</t>
        </is>
      </c>
      <c r="M4" s="3" t="inlineStr">
        <is>
          <t>Letzte Bestellung</t>
        </is>
      </c>
    </row>
    <row r="5" ht="25" customHeight="1">
      <c r="A5" s="4" t="inlineStr">
        <is>
          <t>KD-1001</t>
        </is>
      </c>
      <c r="B5" s="5" t="inlineStr">
        <is>
          <t>Schmidt GmbH</t>
        </is>
      </c>
      <c r="C5" s="5" t="inlineStr">
        <is>
          <t>Max Mustermann</t>
        </is>
      </c>
      <c r="D5" s="6" t="inlineStr">
        <is>
          <t>max.mustermann@schmidtgmbh.de</t>
        </is>
      </c>
      <c r="E5" s="4" t="inlineStr">
        <is>
          <t>+49 89 5537772</t>
        </is>
      </c>
      <c r="F5" s="5" t="inlineStr">
        <is>
          <t>Musterstraße 105</t>
        </is>
      </c>
      <c r="G5" s="4" t="n">
        <v>32631</v>
      </c>
      <c r="H5" s="5" t="inlineStr">
        <is>
          <t>Berlin</t>
        </is>
      </c>
      <c r="I5" s="4" t="inlineStr">
        <is>
          <t>Deutschland</t>
        </is>
      </c>
      <c r="J5" s="7" t="inlineStr">
        <is>
          <t>VIP</t>
        </is>
      </c>
      <c r="K5" s="4" t="inlineStr">
        <is>
          <t>C-Kunde</t>
        </is>
      </c>
      <c r="L5" s="8" t="n">
        <v>223403</v>
      </c>
      <c r="M5" s="9" t="n">
        <v>45981.49817936052</v>
      </c>
    </row>
    <row r="6" ht="25" customHeight="1">
      <c r="A6" s="10" t="inlineStr">
        <is>
          <t>KD-1002</t>
        </is>
      </c>
      <c r="B6" s="11" t="inlineStr">
        <is>
          <t>Müller AG</t>
        </is>
      </c>
      <c r="C6" s="11" t="inlineStr">
        <is>
          <t>Anna Schmidt</t>
        </is>
      </c>
      <c r="D6" s="12" t="inlineStr">
        <is>
          <t>anna.schmidt@mullerag.de</t>
        </is>
      </c>
      <c r="E6" s="10" t="inlineStr">
        <is>
          <t>+49 86 3591896</t>
        </is>
      </c>
      <c r="F6" s="11" t="inlineStr">
        <is>
          <t>Musterstraße 105</t>
        </is>
      </c>
      <c r="G6" s="10" t="n">
        <v>43294</v>
      </c>
      <c r="H6" s="11" t="inlineStr">
        <is>
          <t>Hamburg</t>
        </is>
      </c>
      <c r="I6" s="10" t="inlineStr">
        <is>
          <t>Deutschland</t>
        </is>
      </c>
      <c r="J6" s="13" t="inlineStr">
        <is>
          <t>Aktiv</t>
        </is>
      </c>
      <c r="K6" s="10" t="inlineStr">
        <is>
          <t>Neukunde</t>
        </is>
      </c>
      <c r="L6" s="14" t="n">
        <v>123654</v>
      </c>
      <c r="M6" s="15" t="n">
        <v>46022.49817938056</v>
      </c>
    </row>
    <row r="7" ht="25" customHeight="1">
      <c r="A7" s="4" t="inlineStr">
        <is>
          <t>KD-1003</t>
        </is>
      </c>
      <c r="B7" s="5" t="inlineStr">
        <is>
          <t>Weber &amp; Partner</t>
        </is>
      </c>
      <c r="C7" s="5" t="inlineStr">
        <is>
          <t>Peter Wagner</t>
        </is>
      </c>
      <c r="D7" s="6" t="inlineStr">
        <is>
          <t>peter.wagner@weberpartner.de</t>
        </is>
      </c>
      <c r="E7" s="4" t="inlineStr">
        <is>
          <t>+49 71 5407226</t>
        </is>
      </c>
      <c r="F7" s="5" t="inlineStr">
        <is>
          <t>Musterstraße 116</t>
        </is>
      </c>
      <c r="G7" s="4" t="n">
        <v>10136</v>
      </c>
      <c r="H7" s="5" t="inlineStr">
        <is>
          <t>München</t>
        </is>
      </c>
      <c r="I7" s="4" t="inlineStr">
        <is>
          <t>Deutschland</t>
        </is>
      </c>
      <c r="J7" s="7" t="inlineStr">
        <is>
          <t>VIP</t>
        </is>
      </c>
      <c r="K7" s="4" t="inlineStr">
        <is>
          <t>A-Kunde</t>
        </is>
      </c>
      <c r="L7" s="8" t="n">
        <v>455970</v>
      </c>
      <c r="M7" s="9" t="n">
        <v>45983.49817940017</v>
      </c>
    </row>
    <row r="8" ht="25" customHeight="1">
      <c r="A8" s="10" t="inlineStr">
        <is>
          <t>KD-1004</t>
        </is>
      </c>
      <c r="B8" s="11" t="inlineStr">
        <is>
          <t>Fischer Solutions</t>
        </is>
      </c>
      <c r="C8" s="11" t="inlineStr">
        <is>
          <t>Maria Fischer</t>
        </is>
      </c>
      <c r="D8" s="12" t="inlineStr">
        <is>
          <t>maria.fischer@fischersolutions.de</t>
        </is>
      </c>
      <c r="E8" s="10" t="inlineStr">
        <is>
          <t>+49 36 2783304</t>
        </is>
      </c>
      <c r="F8" s="11" t="inlineStr">
        <is>
          <t>Musterstraße 112</t>
        </is>
      </c>
      <c r="G8" s="10" t="n">
        <v>37450</v>
      </c>
      <c r="H8" s="11" t="inlineStr">
        <is>
          <t>Köln</t>
        </is>
      </c>
      <c r="I8" s="10" t="inlineStr">
        <is>
          <t>Deutschland</t>
        </is>
      </c>
      <c r="J8" s="13" t="inlineStr">
        <is>
          <t>Aktiv</t>
        </is>
      </c>
      <c r="K8" s="10" t="inlineStr">
        <is>
          <t>C-Kunde</t>
        </is>
      </c>
      <c r="L8" s="14" t="n">
        <v>315967</v>
      </c>
      <c r="M8" s="15" t="n">
        <v>45991.49817941992</v>
      </c>
    </row>
    <row r="9" ht="25" customHeight="1">
      <c r="A9" s="4" t="inlineStr">
        <is>
          <t>KD-1005</t>
        </is>
      </c>
      <c r="B9" s="5" t="inlineStr">
        <is>
          <t>Becker Industrie</t>
        </is>
      </c>
      <c r="C9" s="5" t="inlineStr">
        <is>
          <t>Thomas Becker</t>
        </is>
      </c>
      <c r="D9" s="6" t="inlineStr">
        <is>
          <t>thomas.becker@beckerindustrie.de</t>
        </is>
      </c>
      <c r="E9" s="4" t="inlineStr">
        <is>
          <t>+49 77 2519097</t>
        </is>
      </c>
      <c r="F9" s="5" t="inlineStr">
        <is>
          <t>Musterstraße 96</t>
        </is>
      </c>
      <c r="G9" s="4" t="n">
        <v>97312</v>
      </c>
      <c r="H9" s="5" t="inlineStr">
        <is>
          <t>Frankfurt</t>
        </is>
      </c>
      <c r="I9" s="4" t="inlineStr">
        <is>
          <t>Deutschland</t>
        </is>
      </c>
      <c r="J9" s="7" t="inlineStr">
        <is>
          <t>VIP</t>
        </is>
      </c>
      <c r="K9" s="4" t="inlineStr">
        <is>
          <t>C-Kunde</t>
        </is>
      </c>
      <c r="L9" s="8" t="n">
        <v>404047</v>
      </c>
      <c r="M9" s="9" t="n">
        <v>46062.49817943957</v>
      </c>
    </row>
    <row r="10" ht="25" customHeight="1">
      <c r="A10" s="10" t="inlineStr">
        <is>
          <t>KD-1006</t>
        </is>
      </c>
      <c r="B10" s="11" t="inlineStr">
        <is>
          <t>Hoffmann Trading</t>
        </is>
      </c>
      <c r="C10" s="11" t="inlineStr">
        <is>
          <t>Julia Hoffmann</t>
        </is>
      </c>
      <c r="D10" s="12" t="inlineStr">
        <is>
          <t>julia.hoffmann@hoffmanntrading.de</t>
        </is>
      </c>
      <c r="E10" s="10" t="inlineStr">
        <is>
          <t>+49 36 7570718</t>
        </is>
      </c>
      <c r="F10" s="11" t="inlineStr">
        <is>
          <t>Musterstraße 59</t>
        </is>
      </c>
      <c r="G10" s="10" t="n">
        <v>45144</v>
      </c>
      <c r="H10" s="11" t="inlineStr">
        <is>
          <t>Stuttgart</t>
        </is>
      </c>
      <c r="I10" s="10" t="inlineStr">
        <is>
          <t>Deutschland</t>
        </is>
      </c>
      <c r="J10" s="13" t="inlineStr">
        <is>
          <t>Aktiv</t>
        </is>
      </c>
      <c r="K10" s="10" t="inlineStr">
        <is>
          <t>B-Kunde</t>
        </is>
      </c>
      <c r="L10" s="14" t="n">
        <v>449866</v>
      </c>
      <c r="M10" s="15" t="n">
        <v>45897.49817945976</v>
      </c>
    </row>
    <row r="11" ht="25" customHeight="1">
      <c r="A11" s="4" t="inlineStr">
        <is>
          <t>KD-1007</t>
        </is>
      </c>
      <c r="B11" s="5" t="inlineStr">
        <is>
          <t>Schulz Logistik</t>
        </is>
      </c>
      <c r="C11" s="5" t="inlineStr">
        <is>
          <t>Michael Schulz</t>
        </is>
      </c>
      <c r="D11" s="6" t="inlineStr">
        <is>
          <t>michael.schulz@schulzlogistik.de</t>
        </is>
      </c>
      <c r="E11" s="4" t="inlineStr">
        <is>
          <t>+49 64 6597875</t>
        </is>
      </c>
      <c r="F11" s="5" t="inlineStr">
        <is>
          <t>Musterstraße 16</t>
        </is>
      </c>
      <c r="G11" s="4" t="n">
        <v>48232</v>
      </c>
      <c r="H11" s="5" t="inlineStr">
        <is>
          <t>Düsseldorf</t>
        </is>
      </c>
      <c r="I11" s="4" t="inlineStr">
        <is>
          <t>Deutschland</t>
        </is>
      </c>
      <c r="J11" s="16" t="inlineStr">
        <is>
          <t>Inaktiv</t>
        </is>
      </c>
      <c r="K11" s="4" t="inlineStr">
        <is>
          <t>B-Kunde</t>
        </is>
      </c>
      <c r="L11" s="8" t="n">
        <v>145478</v>
      </c>
      <c r="M11" s="9" t="n">
        <v>45886.49817948022</v>
      </c>
    </row>
    <row r="12" ht="25" customHeight="1">
      <c r="A12" s="10" t="inlineStr">
        <is>
          <t>KD-1008</t>
        </is>
      </c>
      <c r="B12" s="11" t="inlineStr">
        <is>
          <t>Koch Elektronik</t>
        </is>
      </c>
      <c r="C12" s="11" t="inlineStr">
        <is>
          <t>Sabine Koch</t>
        </is>
      </c>
      <c r="D12" s="12" t="inlineStr">
        <is>
          <t>sabine.koch@kochelektronik.de</t>
        </is>
      </c>
      <c r="E12" s="10" t="inlineStr">
        <is>
          <t>+49 48 4212368</t>
        </is>
      </c>
      <c r="F12" s="11" t="inlineStr">
        <is>
          <t>Musterstraße 111</t>
        </is>
      </c>
      <c r="G12" s="10" t="n">
        <v>87404</v>
      </c>
      <c r="H12" s="11" t="inlineStr">
        <is>
          <t>Dortmund</t>
        </is>
      </c>
      <c r="I12" s="10" t="inlineStr">
        <is>
          <t>Deutschland</t>
        </is>
      </c>
      <c r="J12" s="10" t="inlineStr">
        <is>
          <t>Potenziell</t>
        </is>
      </c>
      <c r="K12" s="10" t="inlineStr">
        <is>
          <t>C-Kunde</t>
        </is>
      </c>
      <c r="L12" s="14" t="n">
        <v>487382</v>
      </c>
      <c r="M12" s="15" t="n">
        <v>45975.49817949875</v>
      </c>
    </row>
    <row r="13" ht="25" customHeight="1">
      <c r="A13" s="4" t="inlineStr">
        <is>
          <t>KD-1009</t>
        </is>
      </c>
      <c r="B13" s="5" t="inlineStr">
        <is>
          <t>Bauer Großhandel</t>
        </is>
      </c>
      <c r="C13" s="5" t="inlineStr">
        <is>
          <t>Andreas Bauer</t>
        </is>
      </c>
      <c r="D13" s="6" t="inlineStr">
        <is>
          <t>andreas.bauer@bauergroßhandel.de</t>
        </is>
      </c>
      <c r="E13" s="4" t="inlineStr">
        <is>
          <t>+49 61 1688715</t>
        </is>
      </c>
      <c r="F13" s="5" t="inlineStr">
        <is>
          <t>Musterstraße 54</t>
        </is>
      </c>
      <c r="G13" s="4" t="n">
        <v>48884</v>
      </c>
      <c r="H13" s="5" t="inlineStr">
        <is>
          <t>Essen</t>
        </is>
      </c>
      <c r="I13" s="4" t="inlineStr">
        <is>
          <t>Deutschland</t>
        </is>
      </c>
      <c r="J13" s="16" t="inlineStr">
        <is>
          <t>Inaktiv</t>
        </is>
      </c>
      <c r="K13" s="4" t="inlineStr">
        <is>
          <t>A-Kunde</t>
        </is>
      </c>
      <c r="L13" s="8" t="n">
        <v>143576</v>
      </c>
      <c r="M13" s="9" t="n">
        <v>45986.49817951773</v>
      </c>
    </row>
    <row r="14" ht="25" customHeight="1">
      <c r="A14" s="10" t="inlineStr">
        <is>
          <t>KD-1010</t>
        </is>
      </c>
      <c r="B14" s="11" t="inlineStr">
        <is>
          <t>Klein Consulting</t>
        </is>
      </c>
      <c r="C14" s="11" t="inlineStr">
        <is>
          <t>Petra Klein</t>
        </is>
      </c>
      <c r="D14" s="12" t="inlineStr">
        <is>
          <t>petra.klein@kleinconsulting.de</t>
        </is>
      </c>
      <c r="E14" s="10" t="inlineStr">
        <is>
          <t>+49 46 5073000</t>
        </is>
      </c>
      <c r="F14" s="11" t="inlineStr">
        <is>
          <t>Musterstraße 8</t>
        </is>
      </c>
      <c r="G14" s="10" t="n">
        <v>39748</v>
      </c>
      <c r="H14" s="11" t="inlineStr">
        <is>
          <t>Leipzig</t>
        </is>
      </c>
      <c r="I14" s="10" t="inlineStr">
        <is>
          <t>Deutschland</t>
        </is>
      </c>
      <c r="J14" s="17" t="inlineStr">
        <is>
          <t>Inaktiv</t>
        </is>
      </c>
      <c r="K14" s="10" t="inlineStr">
        <is>
          <t>C-Kunde</t>
        </is>
      </c>
      <c r="L14" s="14" t="n">
        <v>45994</v>
      </c>
      <c r="M14" s="15" t="n">
        <v>45957.49817953695</v>
      </c>
    </row>
    <row r="15" ht="25" customHeight="1">
      <c r="A15" s="4" t="inlineStr">
        <is>
          <t>KD-1011</t>
        </is>
      </c>
      <c r="B15" s="5" t="inlineStr">
        <is>
          <t>Wolf Technologies</t>
        </is>
      </c>
      <c r="C15" s="5" t="inlineStr">
        <is>
          <t>Stefan Wolf</t>
        </is>
      </c>
      <c r="D15" s="6" t="inlineStr">
        <is>
          <t>stefan.wolf@wolftechnologies.de</t>
        </is>
      </c>
      <c r="E15" s="4" t="inlineStr">
        <is>
          <t>+49 52 7513127</t>
        </is>
      </c>
      <c r="F15" s="5" t="inlineStr">
        <is>
          <t>Musterstraße 17</t>
        </is>
      </c>
      <c r="G15" s="4" t="n">
        <v>97154</v>
      </c>
      <c r="H15" s="5" t="inlineStr">
        <is>
          <t>Bremen</t>
        </is>
      </c>
      <c r="I15" s="4" t="inlineStr">
        <is>
          <t>Deutschland</t>
        </is>
      </c>
      <c r="J15" s="4" t="inlineStr">
        <is>
          <t>Potenziell</t>
        </is>
      </c>
      <c r="K15" s="4" t="inlineStr">
        <is>
          <t>C-Kunde</t>
        </is>
      </c>
      <c r="L15" s="8" t="n">
        <v>354645</v>
      </c>
      <c r="M15" s="9" t="n">
        <v>46023.49817955631</v>
      </c>
    </row>
    <row r="16" ht="25" customHeight="1">
      <c r="A16" s="10" t="inlineStr">
        <is>
          <t>KD-1012</t>
        </is>
      </c>
      <c r="B16" s="11" t="inlineStr">
        <is>
          <t>Schröder Import</t>
        </is>
      </c>
      <c r="C16" s="11" t="inlineStr">
        <is>
          <t>Claudia Schröder</t>
        </is>
      </c>
      <c r="D16" s="12" t="inlineStr">
        <is>
          <t>claudia.schröder@schroderimport.de</t>
        </is>
      </c>
      <c r="E16" s="10" t="inlineStr">
        <is>
          <t>+49 74 1845409</t>
        </is>
      </c>
      <c r="F16" s="11" t="inlineStr">
        <is>
          <t>Musterstraße 74</t>
        </is>
      </c>
      <c r="G16" s="10" t="n">
        <v>44396</v>
      </c>
      <c r="H16" s="11" t="inlineStr">
        <is>
          <t>Dresden</t>
        </is>
      </c>
      <c r="I16" s="10" t="inlineStr">
        <is>
          <t>Deutschland</t>
        </is>
      </c>
      <c r="J16" s="13" t="inlineStr">
        <is>
          <t>Aktiv</t>
        </is>
      </c>
      <c r="K16" s="10" t="inlineStr">
        <is>
          <t>A-Kunde</t>
        </is>
      </c>
      <c r="L16" s="14" t="n">
        <v>464692</v>
      </c>
      <c r="M16" s="15" t="n">
        <v>45989.49817957786</v>
      </c>
    </row>
    <row r="17" ht="25" customHeight="1">
      <c r="A17" s="4" t="inlineStr">
        <is>
          <t>KD-1013</t>
        </is>
      </c>
      <c r="B17" s="5" t="inlineStr">
        <is>
          <t>Neumann Export</t>
        </is>
      </c>
      <c r="C17" s="5" t="inlineStr">
        <is>
          <t>Martin Neumann</t>
        </is>
      </c>
      <c r="D17" s="6" t="inlineStr">
        <is>
          <t>martin.neumann@neumannexport.de</t>
        </is>
      </c>
      <c r="E17" s="4" t="inlineStr">
        <is>
          <t>+49 67 6407746</t>
        </is>
      </c>
      <c r="F17" s="5" t="inlineStr">
        <is>
          <t>Musterstraße 80</t>
        </is>
      </c>
      <c r="G17" s="4" t="n">
        <v>50746</v>
      </c>
      <c r="H17" s="5" t="inlineStr">
        <is>
          <t>Hannover</t>
        </is>
      </c>
      <c r="I17" s="4" t="inlineStr">
        <is>
          <t>Deutschland</t>
        </is>
      </c>
      <c r="J17" s="7" t="inlineStr">
        <is>
          <t>VIP</t>
        </is>
      </c>
      <c r="K17" s="4" t="inlineStr">
        <is>
          <t>A-Kunde</t>
        </is>
      </c>
      <c r="L17" s="8" t="n">
        <v>492834</v>
      </c>
      <c r="M17" s="9" t="n">
        <v>45967.49817959745</v>
      </c>
    </row>
    <row r="18" ht="25" customHeight="1">
      <c r="A18" s="10" t="inlineStr">
        <is>
          <t>KD-1014</t>
        </is>
      </c>
      <c r="B18" s="11" t="inlineStr">
        <is>
          <t>Schwarz Distribution</t>
        </is>
      </c>
      <c r="C18" s="11" t="inlineStr">
        <is>
          <t>Sandra Schwarz</t>
        </is>
      </c>
      <c r="D18" s="12" t="inlineStr">
        <is>
          <t>sandra.schwarz@schwarzdistribution.de</t>
        </is>
      </c>
      <c r="E18" s="10" t="inlineStr">
        <is>
          <t>+49 51 6687959</t>
        </is>
      </c>
      <c r="F18" s="11" t="inlineStr">
        <is>
          <t>Musterstraße 113</t>
        </is>
      </c>
      <c r="G18" s="10" t="n">
        <v>63966</v>
      </c>
      <c r="H18" s="11" t="inlineStr">
        <is>
          <t>Nürnberg</t>
        </is>
      </c>
      <c r="I18" s="10" t="inlineStr">
        <is>
          <t>Deutschland</t>
        </is>
      </c>
      <c r="J18" s="10" t="inlineStr">
        <is>
          <t>Potenziell</t>
        </is>
      </c>
      <c r="K18" s="10" t="inlineStr">
        <is>
          <t>B-Kunde</t>
        </is>
      </c>
      <c r="L18" s="14" t="n">
        <v>39417</v>
      </c>
      <c r="M18" s="15" t="n">
        <v>46041.4981796164</v>
      </c>
    </row>
    <row r="19" ht="25" customHeight="1">
      <c r="A19" s="4" t="inlineStr">
        <is>
          <t>KD-1015</t>
        </is>
      </c>
      <c r="B19" s="5" t="inlineStr">
        <is>
          <t>Zimmermann Group</t>
        </is>
      </c>
      <c r="C19" s="5" t="inlineStr">
        <is>
          <t>Frank Zimmermann</t>
        </is>
      </c>
      <c r="D19" s="6" t="inlineStr">
        <is>
          <t>frank.zimmermann@zimmermanngroup.de</t>
        </is>
      </c>
      <c r="E19" s="4" t="inlineStr">
        <is>
          <t>+49 42 2661196</t>
        </is>
      </c>
      <c r="F19" s="5" t="inlineStr">
        <is>
          <t>Musterstraße 29</t>
        </is>
      </c>
      <c r="G19" s="4" t="n">
        <v>90566</v>
      </c>
      <c r="H19" s="5" t="inlineStr">
        <is>
          <t>Duisburg</t>
        </is>
      </c>
      <c r="I19" s="4" t="inlineStr">
        <is>
          <t>Deutschland</t>
        </is>
      </c>
      <c r="J19" s="4" t="inlineStr">
        <is>
          <t>Potenziell</t>
        </is>
      </c>
      <c r="K19" s="4" t="inlineStr">
        <is>
          <t>C-Kunde</t>
        </is>
      </c>
      <c r="L19" s="8" t="n">
        <v>483213</v>
      </c>
      <c r="M19" s="9" t="n">
        <v>46031.49817963516</v>
      </c>
    </row>
    <row r="20" ht="25" customHeight="1">
      <c r="A20" s="10" t="inlineStr">
        <is>
          <t>KD-1016</t>
        </is>
      </c>
      <c r="B20" s="11" t="inlineStr">
        <is>
          <t>Braun Services</t>
        </is>
      </c>
      <c r="C20" s="11" t="inlineStr">
        <is>
          <t>Birgit Braun</t>
        </is>
      </c>
      <c r="D20" s="12" t="inlineStr">
        <is>
          <t>birgit.braun@braunservices.de</t>
        </is>
      </c>
      <c r="E20" s="10" t="inlineStr">
        <is>
          <t>+49 68 9200485</t>
        </is>
      </c>
      <c r="F20" s="11" t="inlineStr">
        <is>
          <t>Musterstraße 44</t>
        </is>
      </c>
      <c r="G20" s="10" t="n">
        <v>68396</v>
      </c>
      <c r="H20" s="11" t="inlineStr">
        <is>
          <t>Bochum</t>
        </is>
      </c>
      <c r="I20" s="10" t="inlineStr">
        <is>
          <t>Deutschland</t>
        </is>
      </c>
      <c r="J20" s="18" t="inlineStr">
        <is>
          <t>VIP</t>
        </is>
      </c>
      <c r="K20" s="10" t="inlineStr">
        <is>
          <t>C-Kunde</t>
        </is>
      </c>
      <c r="L20" s="14" t="n">
        <v>155545</v>
      </c>
      <c r="M20" s="15" t="n">
        <v>45914.49817965434</v>
      </c>
    </row>
    <row r="21" ht="25" customHeight="1">
      <c r="A21" s="4" t="inlineStr">
        <is>
          <t>KD-1017</t>
        </is>
      </c>
      <c r="B21" s="5" t="inlineStr">
        <is>
          <t>Hofmann Retail</t>
        </is>
      </c>
      <c r="C21" s="5" t="inlineStr">
        <is>
          <t>Oliver Hofmann</t>
        </is>
      </c>
      <c r="D21" s="6" t="inlineStr">
        <is>
          <t>oliver.hofmann@hofmannretail.de</t>
        </is>
      </c>
      <c r="E21" s="4" t="inlineStr">
        <is>
          <t>+49 43 1206086</t>
        </is>
      </c>
      <c r="F21" s="5" t="inlineStr">
        <is>
          <t>Musterstraße 18</t>
        </is>
      </c>
      <c r="G21" s="4" t="n">
        <v>68459</v>
      </c>
      <c r="H21" s="5" t="inlineStr">
        <is>
          <t>Wuppertal</t>
        </is>
      </c>
      <c r="I21" s="4" t="inlineStr">
        <is>
          <t>Deutschland</t>
        </is>
      </c>
      <c r="J21" s="16" t="inlineStr">
        <is>
          <t>Inaktiv</t>
        </is>
      </c>
      <c r="K21" s="4" t="inlineStr">
        <is>
          <t>A-Kunde</t>
        </is>
      </c>
      <c r="L21" s="8" t="n">
        <v>225368</v>
      </c>
      <c r="M21" s="9" t="n">
        <v>45995.49817967429</v>
      </c>
    </row>
    <row r="22" ht="25" customHeight="1">
      <c r="A22" s="10" t="inlineStr">
        <is>
          <t>KD-1018</t>
        </is>
      </c>
      <c r="B22" s="11" t="inlineStr">
        <is>
          <t>Hartmann Wholesale</t>
        </is>
      </c>
      <c r="C22" s="11" t="inlineStr">
        <is>
          <t>Monika Hartmann</t>
        </is>
      </c>
      <c r="D22" s="12" t="inlineStr">
        <is>
          <t>monika.hartmann@hartmannwholesale.de</t>
        </is>
      </c>
      <c r="E22" s="10" t="inlineStr">
        <is>
          <t>+49 45 9953004</t>
        </is>
      </c>
      <c r="F22" s="11" t="inlineStr">
        <is>
          <t>Musterstraße 73</t>
        </is>
      </c>
      <c r="G22" s="10" t="n">
        <v>45096</v>
      </c>
      <c r="H22" s="11" t="inlineStr">
        <is>
          <t>Bielefeld</t>
        </is>
      </c>
      <c r="I22" s="10" t="inlineStr">
        <is>
          <t>Deutschland</t>
        </is>
      </c>
      <c r="J22" s="17" t="inlineStr">
        <is>
          <t>Inaktiv</t>
        </is>
      </c>
      <c r="K22" s="10" t="inlineStr">
        <is>
          <t>B-Kunde</t>
        </is>
      </c>
      <c r="L22" s="14" t="n">
        <v>495763</v>
      </c>
      <c r="M22" s="15" t="n">
        <v>46011.49817969398</v>
      </c>
    </row>
    <row r="23" ht="25" customHeight="1">
      <c r="A23" s="4" t="inlineStr">
        <is>
          <t>KD-1019</t>
        </is>
      </c>
      <c r="B23" s="5" t="inlineStr">
        <is>
          <t>Lange Manufacturing</t>
        </is>
      </c>
      <c r="C23" s="5" t="inlineStr">
        <is>
          <t>Daniel Lange</t>
        </is>
      </c>
      <c r="D23" s="6" t="inlineStr">
        <is>
          <t>daniel.lange@langemanufacturing.de</t>
        </is>
      </c>
      <c r="E23" s="4" t="inlineStr">
        <is>
          <t>+49 61 2688745</t>
        </is>
      </c>
      <c r="F23" s="5" t="inlineStr">
        <is>
          <t>Musterstraße 138</t>
        </is>
      </c>
      <c r="G23" s="4" t="n">
        <v>74837</v>
      </c>
      <c r="H23" s="5" t="inlineStr">
        <is>
          <t>Bonn</t>
        </is>
      </c>
      <c r="I23" s="4" t="inlineStr">
        <is>
          <t>Deutschland</t>
        </is>
      </c>
      <c r="J23" s="16" t="inlineStr">
        <is>
          <t>Inaktiv</t>
        </is>
      </c>
      <c r="K23" s="4" t="inlineStr">
        <is>
          <t>C-Kunde</t>
        </is>
      </c>
      <c r="L23" s="8" t="n">
        <v>467885</v>
      </c>
      <c r="M23" s="9" t="n">
        <v>46027.49817971468</v>
      </c>
    </row>
    <row r="24" ht="25" customHeight="1">
      <c r="A24" s="10" t="inlineStr">
        <is>
          <t>KD-1020</t>
        </is>
      </c>
      <c r="B24" s="11" t="inlineStr">
        <is>
          <t>Werner Systems</t>
        </is>
      </c>
      <c r="C24" s="11" t="inlineStr">
        <is>
          <t>Christine Werner</t>
        </is>
      </c>
      <c r="D24" s="12" t="inlineStr">
        <is>
          <t>christine.werner@wernersystems.de</t>
        </is>
      </c>
      <c r="E24" s="10" t="inlineStr">
        <is>
          <t>+49 39 2018557</t>
        </is>
      </c>
      <c r="F24" s="11" t="inlineStr">
        <is>
          <t>Musterstraße 114</t>
        </is>
      </c>
      <c r="G24" s="10" t="n">
        <v>30620</v>
      </c>
      <c r="H24" s="11" t="inlineStr">
        <is>
          <t>Münster</t>
        </is>
      </c>
      <c r="I24" s="10" t="inlineStr">
        <is>
          <t>Deutschland</t>
        </is>
      </c>
      <c r="J24" s="18" t="inlineStr">
        <is>
          <t>VIP</t>
        </is>
      </c>
      <c r="K24" s="10" t="inlineStr">
        <is>
          <t>B-Kunde</t>
        </is>
      </c>
      <c r="L24" s="14" t="n">
        <v>116219</v>
      </c>
      <c r="M24" s="15" t="n">
        <v>45959.49817973351</v>
      </c>
    </row>
  </sheetData>
  <mergeCells count="2">
    <mergeCell ref="A1:M1"/>
    <mergeCell ref="A2:M2"/>
  </mergeCells>
  <conditionalFormatting sqref="L5:L1000">
    <cfRule type="colorScale" priority="1">
      <colorScale>
        <cfvo type="num" val="5000"/>
        <cfvo type="num" val="100000"/>
        <cfvo type="num" val="500000"/>
        <color rgb="00EF4444"/>
        <color rgb="00F59E0B"/>
        <color rgb="0010B981"/>
      </colorScale>
    </cfRule>
  </conditionalFormatting>
  <dataValidations count="2">
    <dataValidation sqref="J5:J1000" showErrorMessage="1" showInputMessage="1" allowBlank="0" errorTitle="Ungültiger Status" error="Bitte wählen Sie einen gültigen Status" type="list">
      <formula1>"Aktiv,Inaktiv,Potenziell,VIP"</formula1>
    </dataValidation>
    <dataValidation sqref="K5:K1000" showErrorMessage="1" showInputMessage="1" allowBlank="0" errorTitle="Ungültige Kategorie" error="Bitte wählen Sie eine gültige Kategorie" type="list">
      <formula1>"A-Kunde,B-Kunde,C-Kunde,Neukunde"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3" customWidth="1" min="3" max="3"/>
    <col width="15" customWidth="1" min="4" max="4"/>
    <col width="12" customWidth="1" min="5" max="5"/>
    <col width="3" customWidth="1" min="6" max="6"/>
  </cols>
  <sheetData>
    <row r="1" ht="35" customHeight="1">
      <c r="A1" s="19" t="inlineStr">
        <is>
          <t>KUNDENSTATISTIK &amp; AUSWERTUNGEN</t>
        </is>
      </c>
    </row>
    <row r="3">
      <c r="A3" s="20" t="inlineStr">
        <is>
          <t>Kennzahl</t>
        </is>
      </c>
      <c r="B3" s="21" t="inlineStr">
        <is>
          <t>Wert</t>
        </is>
      </c>
      <c r="D3" s="20" t="inlineStr">
        <is>
          <t>Status</t>
        </is>
      </c>
      <c r="E3" s="21" t="inlineStr">
        <is>
          <t>Anzahl</t>
        </is>
      </c>
    </row>
    <row r="4">
      <c r="A4" s="22" t="inlineStr">
        <is>
          <t>Gesamtanzahl Kunden</t>
        </is>
      </c>
      <c r="B4" s="23">
        <f>COUNTA(Kundendaten!A5:A1000)</f>
        <v/>
      </c>
      <c r="D4" s="22" t="inlineStr">
        <is>
          <t>Aktiv</t>
        </is>
      </c>
      <c r="E4" s="24">
        <f>COUNTIF(Kundendaten!J:J,"Aktiv")</f>
        <v/>
      </c>
    </row>
    <row r="5">
      <c r="A5" s="25" t="inlineStr">
        <is>
          <t>Aktive Kunden</t>
        </is>
      </c>
      <c r="B5" s="26">
        <f>COUNTIF(Kundendaten!J:J,"Aktiv")</f>
        <v/>
      </c>
      <c r="D5" s="25" t="inlineStr">
        <is>
          <t>Inaktiv</t>
        </is>
      </c>
      <c r="E5" s="27">
        <f>COUNTIF(Kundendaten!J:J,"Inaktiv")</f>
        <v/>
      </c>
    </row>
    <row r="6">
      <c r="A6" s="22" t="inlineStr">
        <is>
          <t>VIP-Kunden</t>
        </is>
      </c>
      <c r="B6" s="23">
        <f>COUNTIF(Kundendaten!J:J,"VIP")</f>
        <v/>
      </c>
      <c r="D6" s="22" t="inlineStr">
        <is>
          <t>Potenziell</t>
        </is>
      </c>
      <c r="E6" s="24">
        <f>COUNTIF(Kundendaten!J:J,"Potenziell")</f>
        <v/>
      </c>
    </row>
    <row r="7">
      <c r="A7" s="25" t="inlineStr">
        <is>
          <t>Gesamtumsatz</t>
        </is>
      </c>
      <c r="B7" s="28">
        <f>SUM(Kundendaten!L:L)</f>
        <v/>
      </c>
      <c r="D7" s="25" t="inlineStr">
        <is>
          <t>VIP</t>
        </is>
      </c>
      <c r="E7" s="27">
        <f>COUNTIF(Kundendaten!J:J,"VIP")</f>
        <v/>
      </c>
    </row>
    <row r="8">
      <c r="A8" s="22" t="inlineStr">
        <is>
          <t>Durchschnittsumsatz</t>
        </is>
      </c>
      <c r="B8" s="29">
        <f>AVERAGE(Kundendaten!L5:L24)</f>
        <v/>
      </c>
    </row>
    <row r="9">
      <c r="A9" s="25" t="inlineStr">
        <is>
          <t>A-Kunden</t>
        </is>
      </c>
      <c r="B9" s="26">
        <f>COUNTIF(Kundendaten!K:K,"A-Kunde")</f>
        <v/>
      </c>
    </row>
    <row r="10">
      <c r="A10" s="22" t="inlineStr">
        <is>
          <t>B-Kunden</t>
        </is>
      </c>
      <c r="B10" s="23">
        <f>COUNTIF(Kundendaten!K:K,"B-Kunde")</f>
        <v/>
      </c>
    </row>
    <row r="11">
      <c r="A11" s="25" t="inlineStr">
        <is>
          <t>C-Kunden</t>
        </is>
      </c>
      <c r="B11" s="26">
        <f>COUNTIF(Kundendaten!K:K,"C-Kunde")</f>
        <v/>
      </c>
    </row>
    <row r="20">
      <c r="D20" s="30" t="inlineStr">
        <is>
          <t>Kategorie</t>
        </is>
      </c>
      <c r="E20" s="30" t="inlineStr">
        <is>
          <t>Anzahl</t>
        </is>
      </c>
    </row>
    <row r="21">
      <c r="D21" t="inlineStr">
        <is>
          <t>A-Kunde</t>
        </is>
      </c>
      <c r="E21">
        <f>COUNTIF(Kundendaten!K:K,"A-Kunde")</f>
        <v/>
      </c>
    </row>
    <row r="22">
      <c r="D22" t="inlineStr">
        <is>
          <t>B-Kunde</t>
        </is>
      </c>
      <c r="E22">
        <f>COUNTIF(Kundendaten!K:K,"B-Kunde")</f>
        <v/>
      </c>
    </row>
    <row r="23">
      <c r="D23" t="inlineStr">
        <is>
          <t>C-Kunde</t>
        </is>
      </c>
      <c r="E23">
        <f>COUNTIF(Kundendaten!K:K,"C-Kunde")</f>
        <v/>
      </c>
    </row>
    <row r="24">
      <c r="D24" t="inlineStr">
        <is>
          <t>Neukunde</t>
        </is>
      </c>
      <c r="E24">
        <f>COUNTIF(Kundendaten!K:K,"Neukunde")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12" customWidth="1" min="4" max="4"/>
    <col width="25" customWidth="1" min="5" max="5"/>
    <col width="35" customWidth="1" min="6" max="6"/>
    <col width="20" customWidth="1" min="7" max="7"/>
  </cols>
  <sheetData>
    <row r="1" ht="35" customHeight="1">
      <c r="A1" s="19" t="inlineStr">
        <is>
          <t>KOMMUNIKATIONSHISTORIE</t>
        </is>
      </c>
    </row>
    <row r="3" ht="30" customHeight="1">
      <c r="A3" s="31" t="inlineStr">
        <is>
          <t>Datum</t>
        </is>
      </c>
      <c r="B3" s="31" t="inlineStr">
        <is>
          <t>Kunden-Nr.</t>
        </is>
      </c>
      <c r="C3" s="31" t="inlineStr">
        <is>
          <t>Firma</t>
        </is>
      </c>
      <c r="D3" s="31" t="inlineStr">
        <is>
          <t>Kontaktart</t>
        </is>
      </c>
      <c r="E3" s="31" t="inlineStr">
        <is>
          <t>Betreff</t>
        </is>
      </c>
      <c r="F3" s="31" t="inlineStr">
        <is>
          <t>Notizen</t>
        </is>
      </c>
      <c r="G3" s="31" t="inlineStr">
        <is>
          <t>Nächster Schritt</t>
        </is>
      </c>
    </row>
    <row r="4" ht="25" customHeight="1">
      <c r="A4" s="32" t="n">
        <v>45977.49817981068</v>
      </c>
      <c r="B4" s="33" t="inlineStr">
        <is>
          <t>KD-1015</t>
        </is>
      </c>
      <c r="C4" s="22" t="inlineStr">
        <is>
          <t>Braun Services</t>
        </is>
      </c>
      <c r="D4" s="33" t="inlineStr">
        <is>
          <t>Telefon</t>
        </is>
      </c>
      <c r="E4" s="22" t="inlineStr">
        <is>
          <t>Follow-up Gespräch</t>
        </is>
      </c>
      <c r="F4" s="34" t="inlineStr">
        <is>
          <t>Gespräch verlief positiv. Details in CRM dokumentiert.</t>
        </is>
      </c>
      <c r="G4" s="22" t="inlineStr">
        <is>
          <t>Follow-up in 14 Tagen</t>
        </is>
      </c>
    </row>
    <row r="5" ht="25" customHeight="1">
      <c r="A5" s="35" t="n">
        <v>46036.49817981537</v>
      </c>
      <c r="B5" s="36" t="inlineStr">
        <is>
          <t>KD-1019</t>
        </is>
      </c>
      <c r="C5" s="25" t="inlineStr">
        <is>
          <t>Wolf Technologies</t>
        </is>
      </c>
      <c r="D5" s="36" t="inlineStr">
        <is>
          <t>Video-Call</t>
        </is>
      </c>
      <c r="E5" s="25" t="inlineStr">
        <is>
          <t>Angebot erstellt</t>
        </is>
      </c>
      <c r="F5" s="37" t="inlineStr">
        <is>
          <t>Gespräch verlief positiv. Details in CRM dokumentiert.</t>
        </is>
      </c>
      <c r="G5" s="25" t="inlineStr">
        <is>
          <t>Follow-up in 14 Tagen</t>
        </is>
      </c>
    </row>
    <row r="6" ht="25" customHeight="1">
      <c r="A6" s="32" t="n">
        <v>46006.49817982091</v>
      </c>
      <c r="B6" s="33" t="inlineStr">
        <is>
          <t>KD-1013</t>
        </is>
      </c>
      <c r="C6" s="22" t="inlineStr">
        <is>
          <t>Becker Industrie</t>
        </is>
      </c>
      <c r="D6" s="33" t="inlineStr">
        <is>
          <t>Video-Call</t>
        </is>
      </c>
      <c r="E6" s="22" t="inlineStr">
        <is>
          <t>Beschwerde bearbeitet</t>
        </is>
      </c>
      <c r="F6" s="34" t="inlineStr">
        <is>
          <t>Gespräch verlief positiv. Details in CRM dokumentiert.</t>
        </is>
      </c>
      <c r="G6" s="22" t="inlineStr">
        <is>
          <t>Follow-up in 14 Tagen</t>
        </is>
      </c>
    </row>
    <row r="7" ht="25" customHeight="1">
      <c r="A7" s="35" t="n">
        <v>46035.49817982611</v>
      </c>
      <c r="B7" s="36" t="inlineStr">
        <is>
          <t>KD-1004</t>
        </is>
      </c>
      <c r="C7" s="25" t="inlineStr">
        <is>
          <t>Zimmermann Group</t>
        </is>
      </c>
      <c r="D7" s="36" t="inlineStr">
        <is>
          <t>Telefon</t>
        </is>
      </c>
      <c r="E7" s="25" t="inlineStr">
        <is>
          <t>Vertragsverhandlung</t>
        </is>
      </c>
      <c r="F7" s="37" t="inlineStr">
        <is>
          <t>Gespräch verlief positiv. Details in CRM dokumentiert.</t>
        </is>
      </c>
      <c r="G7" s="25" t="inlineStr">
        <is>
          <t>Follow-up in 14 Tagen</t>
        </is>
      </c>
    </row>
    <row r="8" ht="25" customHeight="1">
      <c r="A8" s="32" t="n">
        <v>45996.49817983073</v>
      </c>
      <c r="B8" s="33" t="inlineStr">
        <is>
          <t>KD-1007</t>
        </is>
      </c>
      <c r="C8" s="22" t="inlineStr">
        <is>
          <t>Zimmermann Group</t>
        </is>
      </c>
      <c r="D8" s="33" t="inlineStr">
        <is>
          <t>Video-Call</t>
        </is>
      </c>
      <c r="E8" s="22" t="inlineStr">
        <is>
          <t>Angebot erstellt</t>
        </is>
      </c>
      <c r="F8" s="34" t="inlineStr">
        <is>
          <t>Gespräch verlief positiv. Details in CRM dokumentiert.</t>
        </is>
      </c>
      <c r="G8" s="22" t="inlineStr">
        <is>
          <t>Follow-up in 14 Tagen</t>
        </is>
      </c>
    </row>
    <row r="9" ht="25" customHeight="1">
      <c r="A9" s="35" t="n">
        <v>46007.49817983529</v>
      </c>
      <c r="B9" s="36" t="inlineStr">
        <is>
          <t>KD-1014</t>
        </is>
      </c>
      <c r="C9" s="25" t="inlineStr">
        <is>
          <t>Schröder Import</t>
        </is>
      </c>
      <c r="D9" s="36" t="inlineStr">
        <is>
          <t>Meeting</t>
        </is>
      </c>
      <c r="E9" s="25" t="inlineStr">
        <is>
          <t>Follow-up Gespräch</t>
        </is>
      </c>
      <c r="F9" s="37" t="inlineStr">
        <is>
          <t>Gespräch verlief positiv. Details in CRM dokumentiert.</t>
        </is>
      </c>
      <c r="G9" s="25" t="inlineStr">
        <is>
          <t>Follow-up in 14 Tagen</t>
        </is>
      </c>
    </row>
    <row r="10" ht="25" customHeight="1">
      <c r="A10" s="32" t="n">
        <v>45990.49817983984</v>
      </c>
      <c r="B10" s="33" t="inlineStr">
        <is>
          <t>KD-1009</t>
        </is>
      </c>
      <c r="C10" s="22" t="inlineStr">
        <is>
          <t>Koch Elektronik</t>
        </is>
      </c>
      <c r="D10" s="33" t="inlineStr">
        <is>
          <t>Vor-Ort</t>
        </is>
      </c>
      <c r="E10" s="22" t="inlineStr">
        <is>
          <t>Produktvorstellung</t>
        </is>
      </c>
      <c r="F10" s="34" t="inlineStr">
        <is>
          <t>Gespräch verlief positiv. Details in CRM dokumentiert.</t>
        </is>
      </c>
      <c r="G10" s="22" t="inlineStr">
        <is>
          <t>Follow-up in 14 Tagen</t>
        </is>
      </c>
    </row>
    <row r="11" ht="25" customHeight="1">
      <c r="A11" s="35" t="n">
        <v>45988.49817984503</v>
      </c>
      <c r="B11" s="36" t="inlineStr">
        <is>
          <t>KD-1003</t>
        </is>
      </c>
      <c r="C11" s="25" t="inlineStr">
        <is>
          <t>Klein Consulting</t>
        </is>
      </c>
      <c r="D11" s="36" t="inlineStr">
        <is>
          <t>Telefon</t>
        </is>
      </c>
      <c r="E11" s="25" t="inlineStr">
        <is>
          <t>Follow-up Gespräch</t>
        </is>
      </c>
      <c r="F11" s="37" t="inlineStr">
        <is>
          <t>Gespräch verlief positiv. Details in CRM dokumentiert.</t>
        </is>
      </c>
      <c r="G11" s="25" t="inlineStr">
        <is>
          <t>Follow-up in 14 Tagen</t>
        </is>
      </c>
    </row>
    <row r="12" ht="25" customHeight="1">
      <c r="A12" s="32" t="n">
        <v>46034.49817984954</v>
      </c>
      <c r="B12" s="33" t="inlineStr">
        <is>
          <t>KD-1010</t>
        </is>
      </c>
      <c r="C12" s="22" t="inlineStr">
        <is>
          <t>Schulz Logistik</t>
        </is>
      </c>
      <c r="D12" s="33" t="inlineStr">
        <is>
          <t>Vor-Ort</t>
        </is>
      </c>
      <c r="E12" s="22" t="inlineStr">
        <is>
          <t>Angebot erstellt</t>
        </is>
      </c>
      <c r="F12" s="34" t="inlineStr">
        <is>
          <t>Gespräch verlief positiv. Details in CRM dokumentiert.</t>
        </is>
      </c>
      <c r="G12" s="22" t="inlineStr">
        <is>
          <t>Follow-up in 14 Tagen</t>
        </is>
      </c>
    </row>
    <row r="13" ht="25" customHeight="1">
      <c r="A13" s="35" t="n">
        <v>45987.49817985394</v>
      </c>
      <c r="B13" s="36" t="inlineStr">
        <is>
          <t>KD-1003</t>
        </is>
      </c>
      <c r="C13" s="25" t="inlineStr">
        <is>
          <t>Hartmann Wholesale</t>
        </is>
      </c>
      <c r="D13" s="36" t="inlineStr">
        <is>
          <t>Video-Call</t>
        </is>
      </c>
      <c r="E13" s="25" t="inlineStr">
        <is>
          <t>Beschwerde bearbeitet</t>
        </is>
      </c>
      <c r="F13" s="37" t="inlineStr">
        <is>
          <t>Gespräch verlief positiv. Details in CRM dokumentiert.</t>
        </is>
      </c>
      <c r="G13" s="25" t="inlineStr">
        <is>
          <t>Follow-up in 14 Tagen</t>
        </is>
      </c>
    </row>
    <row r="14" ht="25" customHeight="1">
      <c r="A14" s="32" t="n">
        <v>46024.49817985845</v>
      </c>
      <c r="B14" s="33" t="inlineStr">
        <is>
          <t>KD-1014</t>
        </is>
      </c>
      <c r="C14" s="22" t="inlineStr">
        <is>
          <t>Schwarz Distribution</t>
        </is>
      </c>
      <c r="D14" s="33" t="inlineStr">
        <is>
          <t>Meeting</t>
        </is>
      </c>
      <c r="E14" s="22" t="inlineStr">
        <is>
          <t>Jahresgespräch</t>
        </is>
      </c>
      <c r="F14" s="34" t="inlineStr">
        <is>
          <t>Gespräch verlief positiv. Details in CRM dokumentiert.</t>
        </is>
      </c>
      <c r="G14" s="22" t="inlineStr">
        <is>
          <t>Follow-up in 14 Tagen</t>
        </is>
      </c>
    </row>
    <row r="15" ht="25" customHeight="1">
      <c r="A15" s="35" t="n">
        <v>45977.49817986287</v>
      </c>
      <c r="B15" s="36" t="inlineStr">
        <is>
          <t>KD-1014</t>
        </is>
      </c>
      <c r="C15" s="25" t="inlineStr">
        <is>
          <t>Schröder Import</t>
        </is>
      </c>
      <c r="D15" s="36" t="inlineStr">
        <is>
          <t>Vor-Ort</t>
        </is>
      </c>
      <c r="E15" s="25" t="inlineStr">
        <is>
          <t>Jahresgespräch</t>
        </is>
      </c>
      <c r="F15" s="37" t="inlineStr">
        <is>
          <t>Gespräch verlief positiv. Details in CRM dokumentiert.</t>
        </is>
      </c>
      <c r="G15" s="25" t="inlineStr">
        <is>
          <t>Follow-up in 14 Tagen</t>
        </is>
      </c>
    </row>
    <row r="16" ht="25" customHeight="1">
      <c r="A16" s="32" t="n">
        <v>45986.49817986732</v>
      </c>
      <c r="B16" s="33" t="inlineStr">
        <is>
          <t>KD-1004</t>
        </is>
      </c>
      <c r="C16" s="22" t="inlineStr">
        <is>
          <t>Hartmann Wholesale</t>
        </is>
      </c>
      <c r="D16" s="33" t="inlineStr">
        <is>
          <t>E-Mail</t>
        </is>
      </c>
      <c r="E16" s="22" t="inlineStr">
        <is>
          <t>Beschwerde bearbeitet</t>
        </is>
      </c>
      <c r="F16" s="34" t="inlineStr">
        <is>
          <t>Gespräch verlief positiv. Details in CRM dokumentiert.</t>
        </is>
      </c>
      <c r="G16" s="22" t="inlineStr">
        <is>
          <t>Follow-up in 14 Tagen</t>
        </is>
      </c>
    </row>
    <row r="17" ht="25" customHeight="1">
      <c r="A17" s="35" t="n">
        <v>46040.49817987168</v>
      </c>
      <c r="B17" s="36" t="inlineStr">
        <is>
          <t>KD-1015</t>
        </is>
      </c>
      <c r="C17" s="25" t="inlineStr">
        <is>
          <t>Werner Systems</t>
        </is>
      </c>
      <c r="D17" s="36" t="inlineStr">
        <is>
          <t>E-Mail</t>
        </is>
      </c>
      <c r="E17" s="25" t="inlineStr">
        <is>
          <t>Preisanpassung besprochen</t>
        </is>
      </c>
      <c r="F17" s="37" t="inlineStr">
        <is>
          <t>Gespräch verlief positiv. Details in CRM dokumentiert.</t>
        </is>
      </c>
      <c r="G17" s="25" t="inlineStr">
        <is>
          <t>Follow-up in 14 Tagen</t>
        </is>
      </c>
    </row>
    <row r="18" ht="25" customHeight="1">
      <c r="A18" s="32" t="n">
        <v>46033.49817987612</v>
      </c>
      <c r="B18" s="33" t="inlineStr">
        <is>
          <t>KD-1011</t>
        </is>
      </c>
      <c r="C18" s="22" t="inlineStr">
        <is>
          <t>Müller AG</t>
        </is>
      </c>
      <c r="D18" s="33" t="inlineStr">
        <is>
          <t>Vor-Ort</t>
        </is>
      </c>
      <c r="E18" s="22" t="inlineStr">
        <is>
          <t>Neue Anforderungen</t>
        </is>
      </c>
      <c r="F18" s="34" t="inlineStr">
        <is>
          <t>Gespräch verlief positiv. Details in CRM dokumentiert.</t>
        </is>
      </c>
      <c r="G18" s="22" t="inlineStr">
        <is>
          <t>Follow-up in 14 Tagen</t>
        </is>
      </c>
    </row>
  </sheetData>
  <mergeCells count="1">
    <mergeCell ref="A1:G1"/>
  </mergeCells>
  <dataValidations count="1">
    <dataValidation sqref="D4:D1000" showErrorMessage="1" showInputMessage="1" allowBlank="0" type="list">
      <formula1>"Telefon,E-Mail,Meeting,Video-Call,Vor-Ort"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60"/>
  <sheetViews>
    <sheetView workbookViewId="0">
      <selection activeCell="A1" sqref="A1"/>
    </sheetView>
  </sheetViews>
  <sheetFormatPr baseColWidth="8" defaultRowHeight="15"/>
  <cols>
    <col width="40" customWidth="1" min="1" max="1"/>
    <col width="50" customWidth="1" min="2" max="2"/>
    <col width="15" customWidth="1" min="3" max="3"/>
    <col width="15" customWidth="1" min="4" max="4"/>
    <col width="15" customWidth="1" min="5" max="5"/>
  </cols>
  <sheetData>
    <row r="1" ht="35" customHeight="1">
      <c r="A1" s="38" t="inlineStr">
        <is>
          <t>📋 BEDIENUNGSANLEITUNG - KUNDENVERWALTUNGSSYSTEM</t>
        </is>
      </c>
    </row>
    <row r="3" ht="10" customHeight="1"/>
    <row r="4" ht="20" customHeight="1">
      <c r="A4" s="39" t="inlineStr">
        <is>
          <t>ÜBERSICHT</t>
        </is>
      </c>
    </row>
    <row r="5" ht="20" customHeight="1">
      <c r="A5" s="39" t="inlineStr">
        <is>
          <t>Dieses Excel-Template bietet eine professionelle Lösung zur Verwaltung Ihrer Kundendaten.</t>
        </is>
      </c>
    </row>
    <row r="6" ht="10" customHeight="1"/>
    <row r="7" ht="25" customHeight="1">
      <c r="A7" s="40" t="inlineStr">
        <is>
          <t>ARBEITSBLÄTTER:</t>
        </is>
      </c>
    </row>
    <row r="8" ht="20" customHeight="1">
      <c r="A8" s="39" t="inlineStr">
        <is>
          <t>1. Kundendaten</t>
        </is>
      </c>
    </row>
    <row r="9" ht="20" customHeight="1">
      <c r="A9" s="39" t="inlineStr">
        <is>
          <t>2. Kundenstatistik</t>
        </is>
      </c>
    </row>
    <row r="10" ht="20" customHeight="1">
      <c r="A10" s="39" t="inlineStr">
        <is>
          <t>3. Kommunikationshistorie</t>
        </is>
      </c>
    </row>
    <row r="11" ht="20" customHeight="1">
      <c r="A11" s="39" t="inlineStr">
        <is>
          <t>4. Anleitung</t>
        </is>
      </c>
    </row>
    <row r="12" ht="10" customHeight="1"/>
    <row r="13" ht="25" customHeight="1">
      <c r="A13" s="40" t="inlineStr">
        <is>
          <t>FUNKTIONEN IM DETAIL:</t>
        </is>
      </c>
    </row>
    <row r="14" ht="10" customHeight="1"/>
    <row r="15" ht="25" customHeight="1">
      <c r="A15" s="40" t="inlineStr">
        <is>
          <t>KUNDENDATEN:</t>
        </is>
      </c>
    </row>
    <row r="16" ht="20" customHeight="1">
      <c r="A16" s="39" t="inlineStr">
        <is>
          <t>• Vollständige Kontaktinformationen</t>
        </is>
      </c>
      <c r="B16" s="39" t="inlineStr"/>
    </row>
    <row r="17" ht="20" customHeight="1">
      <c r="A17" s="39" t="inlineStr">
        <is>
          <t>• Status-Tracking (Aktiv, Inaktiv, Potenziell, VIP)</t>
        </is>
      </c>
      <c r="B17" s="39" t="inlineStr"/>
    </row>
    <row r="18" ht="20" customHeight="1">
      <c r="A18" s="39" t="inlineStr">
        <is>
          <t>• Kundenkategorisierung (A, B, C, Neukunde)</t>
        </is>
      </c>
      <c r="B18" s="39" t="inlineStr"/>
    </row>
    <row r="19" ht="20" customHeight="1">
      <c r="A19" s="39" t="inlineStr">
        <is>
          <t>• Umsatzübersicht mit farblicher Kennzeichnung</t>
        </is>
      </c>
      <c r="B19" s="39" t="inlineStr"/>
    </row>
    <row r="20" ht="20" customHeight="1">
      <c r="A20" s="39" t="inlineStr">
        <is>
          <t>• Automatische Dropdown-Menüs für konsistente Dateneingabe</t>
        </is>
      </c>
      <c r="B20" s="39" t="inlineStr"/>
    </row>
    <row r="21" ht="10" customHeight="1"/>
    <row r="22" ht="25" customHeight="1">
      <c r="A22" s="40" t="inlineStr">
        <is>
          <t>KUNDENSTATISTIK:</t>
        </is>
      </c>
    </row>
    <row r="23" ht="20" customHeight="1">
      <c r="A23" s="39" t="inlineStr">
        <is>
          <t>• Automatische Berechnung von Kennzahlen</t>
        </is>
      </c>
      <c r="B23" s="39" t="inlineStr"/>
    </row>
    <row r="24" ht="20" customHeight="1">
      <c r="A24" s="39" t="inlineStr">
        <is>
          <t>• Gesamtanzahl und Kategorisierung der Kunden</t>
        </is>
      </c>
      <c r="B24" s="39" t="inlineStr"/>
    </row>
    <row r="25" ht="20" customHeight="1">
      <c r="A25" s="39" t="inlineStr">
        <is>
          <t>• Umsatzauswertungen</t>
        </is>
      </c>
      <c r="B25" s="39" t="inlineStr"/>
    </row>
    <row r="26" ht="20" customHeight="1">
      <c r="A26" s="39" t="inlineStr">
        <is>
          <t>• Visuelle Diagramme zur Kundenverteilung</t>
        </is>
      </c>
      <c r="B26" s="39" t="inlineStr"/>
    </row>
    <row r="27" ht="10" customHeight="1"/>
    <row r="28" ht="25" customHeight="1">
      <c r="A28" s="40" t="inlineStr">
        <is>
          <t>KOMMUNIKATIONSHISTORIE:</t>
        </is>
      </c>
    </row>
    <row r="29" ht="20" customHeight="1">
      <c r="A29" s="39" t="inlineStr">
        <is>
          <t>• Dokumentation aller Kundenkontakte</t>
        </is>
      </c>
      <c r="B29" s="39" t="inlineStr"/>
    </row>
    <row r="30" ht="20" customHeight="1">
      <c r="A30" s="39" t="inlineStr">
        <is>
          <t>• Verschiedene Kontaktarten (Telefon, E-Mail, Meeting, etc.)</t>
        </is>
      </c>
      <c r="B30" s="39" t="inlineStr"/>
    </row>
    <row r="31" ht="20" customHeight="1">
      <c r="A31" s="39" t="inlineStr">
        <is>
          <t>• Notizfeld für Details</t>
        </is>
      </c>
      <c r="B31" s="39" t="inlineStr"/>
    </row>
    <row r="32" ht="20" customHeight="1">
      <c r="A32" s="39" t="inlineStr">
        <is>
          <t>• Follow-up Planung</t>
        </is>
      </c>
      <c r="B32" s="39" t="inlineStr"/>
    </row>
    <row r="33" ht="10" customHeight="1"/>
    <row r="34" ht="25" customHeight="1">
      <c r="A34" s="40" t="inlineStr">
        <is>
          <t>TIPPS ZUR NUTZUNG:</t>
        </is>
      </c>
    </row>
    <row r="35" ht="10" customHeight="1"/>
    <row r="36" ht="20" customHeight="1">
      <c r="A36" s="39" t="inlineStr">
        <is>
          <t>✓ Regelmäßige Aktualisierung</t>
        </is>
      </c>
      <c r="B36" s="39" t="inlineStr">
        <is>
          <t>Pflegen Sie Ihre Kundendaten kontinuierlich</t>
        </is>
      </c>
    </row>
    <row r="37" ht="20" customHeight="1">
      <c r="A37" s="39" t="inlineStr">
        <is>
          <t>✓ Status-Updates</t>
        </is>
      </c>
      <c r="B37" s="39" t="inlineStr">
        <is>
          <t>Aktualisieren Sie den Kundenstatus nach jedem Kontakt</t>
        </is>
      </c>
    </row>
    <row r="38" ht="20" customHeight="1">
      <c r="A38" s="39" t="inlineStr">
        <is>
          <t>✓ Umsatz-Tracking</t>
        </is>
      </c>
      <c r="B38" s="39" t="inlineStr">
        <is>
          <t>Tragen Sie Umsätze zeitnah ein für aktuelle Statistiken</t>
        </is>
      </c>
    </row>
    <row r="39" ht="20" customHeight="1">
      <c r="A39" s="39" t="inlineStr">
        <is>
          <t>✓ Kommunikation dokumentieren</t>
        </is>
      </c>
      <c r="B39" s="39" t="inlineStr">
        <is>
          <t>Nutzen Sie die Historie für alle wichtigen Kontakte</t>
        </is>
      </c>
    </row>
    <row r="40" ht="20" customHeight="1">
      <c r="A40" s="39" t="inlineStr">
        <is>
          <t>✓ Backup erstellen</t>
        </is>
      </c>
      <c r="B40" s="39" t="inlineStr">
        <is>
          <t>Sichern Sie Ihre Daten regelmäßig</t>
        </is>
      </c>
    </row>
    <row r="41" ht="10" customHeight="1"/>
    <row r="42" ht="25" customHeight="1">
      <c r="A42" s="40" t="inlineStr">
        <is>
          <t>FARBCODES:</t>
        </is>
      </c>
    </row>
    <row r="43" ht="20" customHeight="1">
      <c r="A43" s="39" t="inlineStr">
        <is>
          <t>Grün (Aktiv)</t>
        </is>
      </c>
    </row>
    <row r="44" ht="20" customHeight="1">
      <c r="A44" s="39" t="inlineStr">
        <is>
          <t>Orange (VIP)</t>
        </is>
      </c>
    </row>
    <row r="45" ht="20" customHeight="1">
      <c r="A45" s="39" t="inlineStr">
        <is>
          <t>Rot (Inaktiv)</t>
        </is>
      </c>
    </row>
    <row r="46" ht="10" customHeight="1"/>
    <row r="47" ht="25" customHeight="1">
      <c r="A47" s="40" t="inlineStr">
        <is>
          <t>DATENVALIDIERUNG:</t>
        </is>
      </c>
    </row>
    <row r="48" ht="20" customHeight="1">
      <c r="A48" s="39" t="inlineStr">
        <is>
          <t>Das System verwendet Dropdown-Menüs für:</t>
        </is>
      </c>
    </row>
    <row r="49" ht="20" customHeight="1">
      <c r="A49" s="39" t="inlineStr">
        <is>
          <t>• Status (Aktiv, Inaktiv, Potenziell, VIP)</t>
        </is>
      </c>
      <c r="B49" s="39" t="inlineStr"/>
    </row>
    <row r="50" ht="20" customHeight="1">
      <c r="A50" s="39" t="inlineStr">
        <is>
          <t>• Kategorie (A-Kunde, B-Kunde, C-Kunde, Neukunde)</t>
        </is>
      </c>
      <c r="B50" s="39" t="inlineStr"/>
    </row>
    <row r="51" ht="20" customHeight="1">
      <c r="A51" s="39" t="inlineStr">
        <is>
          <t>• Kontaktart (Telefon, E-Mail, Meeting, Video-Call, Vor-Ort)</t>
        </is>
      </c>
      <c r="B51" s="39" t="inlineStr"/>
    </row>
    <row r="52" ht="10" customHeight="1"/>
    <row r="53" ht="25" customHeight="1">
      <c r="A53" s="40" t="inlineStr">
        <is>
          <t>AUTOMATISCHE BERECHNUNGEN:</t>
        </is>
      </c>
    </row>
    <row r="54" ht="20" customHeight="1">
      <c r="A54" s="39" t="inlineStr">
        <is>
          <t>Alle Statistiken werden automatisch aktualisiert beim Hinzufügen/Ändern von Daten:</t>
        </is>
      </c>
    </row>
    <row r="55" ht="20" customHeight="1">
      <c r="A55" s="39" t="inlineStr">
        <is>
          <t>• Kundenanzahl nach Status und Kategorie</t>
        </is>
      </c>
      <c r="B55" s="39" t="inlineStr"/>
    </row>
    <row r="56" ht="20" customHeight="1">
      <c r="A56" s="39" t="inlineStr">
        <is>
          <t>• Gesamtumsatz und Durchschnittsumsatz</t>
        </is>
      </c>
      <c r="B56" s="39" t="inlineStr"/>
    </row>
    <row r="57" ht="20" customHeight="1">
      <c r="A57" s="39" t="inlineStr">
        <is>
          <t>• Verteilungsdiagramme</t>
        </is>
      </c>
      <c r="B57" s="39" t="inlineStr"/>
    </row>
    <row r="58" ht="10" customHeight="1"/>
    <row r="59" ht="20" customHeight="1">
      <c r="A59" s="39" t="inlineStr">
        <is>
          <t>Bei Fragen oder Problemen wenden Sie sich an Ihren Administrator.</t>
        </is>
      </c>
    </row>
    <row r="60" ht="20" customHeight="1">
      <c r="A60" s="39" t="inlineStr">
        <is>
          <t>Version 1.0 | Stand: 13.02.2026</t>
        </is>
      </c>
    </row>
  </sheetData>
  <mergeCells count="23">
    <mergeCell ref="A1:E1"/>
    <mergeCell ref="A4:E4"/>
    <mergeCell ref="A5:E5"/>
    <mergeCell ref="A7:E7"/>
    <mergeCell ref="A8:E8"/>
    <mergeCell ref="A9:E9"/>
    <mergeCell ref="A10:E10"/>
    <mergeCell ref="A11:E11"/>
    <mergeCell ref="A13:E13"/>
    <mergeCell ref="A15:E15"/>
    <mergeCell ref="A22:E22"/>
    <mergeCell ref="A28:E28"/>
    <mergeCell ref="A34:E34"/>
    <mergeCell ref="A42:E42"/>
    <mergeCell ref="A43:E43"/>
    <mergeCell ref="A44:E44"/>
    <mergeCell ref="A45:E45"/>
    <mergeCell ref="A47:E47"/>
    <mergeCell ref="A48:E48"/>
    <mergeCell ref="A53:E53"/>
    <mergeCell ref="A54:E54"/>
    <mergeCell ref="A59:E59"/>
    <mergeCell ref="A60:E6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2026-02-13T11:57:22Z</dcterms:created>
  <dcterms:modified xmlns:dcterms="http://purl.org/dc/terms/" xmlns:xsi="http://www.w3.org/2001/XMLSchema-instance" xsi:type="dcterms:W3CDTF">2026-02-13T11:57:22Z</dcterms:modified>
</cp:coreProperties>
</file>