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hnabrechnung" sheetId="1" state="visible" r:id="rId1"/>
    <sheet xmlns:r="http://schemas.openxmlformats.org/officeDocument/2006/relationships" name="Stammdaten" sheetId="2" state="visible" r:id="rId2"/>
    <sheet xmlns:r="http://schemas.openxmlformats.org/officeDocument/2006/relationships" name="Lohnrechner" sheetId="3" state="visible" r:id="rId3"/>
    <sheet xmlns:r="http://schemas.openxmlformats.org/officeDocument/2006/relationships" name="Jahresübersicht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EUR&quot;"/>
  </numFmts>
  <fonts count="15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3B82F6"/>
      <sz val="12"/>
    </font>
    <font>
      <b val="1"/>
      <color rgb="00FFFFFF"/>
      <sz val="11"/>
    </font>
    <font>
      <b val="1"/>
    </font>
    <font>
      <color rgb="00FF0000"/>
    </font>
    <font>
      <b val="1"/>
      <color rgb="00FF0000"/>
    </font>
    <font>
      <b val="1"/>
      <color rgb="00FFFFFF"/>
      <sz val="14"/>
    </font>
    <font>
      <b val="1"/>
      <color rgb="00FFFFFF"/>
      <sz val="12"/>
    </font>
    <font>
      <b val="1"/>
      <sz val="11"/>
    </font>
    <font>
      <b val="1"/>
      <color rgb="001E3A8A"/>
      <sz val="14"/>
    </font>
    <font>
      <b val="1"/>
      <color rgb="00FFFFFF"/>
    </font>
    <font>
      <b val="1"/>
      <sz val="10"/>
    </font>
    <font>
      <i val="1"/>
      <sz val="10"/>
    </font>
    <font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FFFCC"/>
        <bgColor rgb="00FFFFCC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pivotButton="0" quotePrefix="0" xfId="0"/>
    <xf numFmtId="0" fontId="3" fillId="3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/>
    </xf>
    <xf numFmtId="4" fontId="0" fillId="4" borderId="1" applyAlignment="1" pivotButton="0" quotePrefix="0" xfId="0">
      <alignment horizontal="right"/>
    </xf>
    <xf numFmtId="0" fontId="0" fillId="0" borderId="1" applyAlignment="1" pivotButton="0" quotePrefix="0" xfId="0">
      <alignment horizontal="left"/>
    </xf>
    <xf numFmtId="4" fontId="0" fillId="0" borderId="1" applyAlignment="1" pivotButton="0" quotePrefix="0" xfId="0">
      <alignment horizontal="right"/>
    </xf>
    <xf numFmtId="0" fontId="4" fillId="0" borderId="0" pivotButton="0" quotePrefix="0" xfId="0"/>
    <xf numFmtId="4" fontId="4" fillId="5" borderId="0" pivotButton="0" quotePrefix="0" xfId="0"/>
    <xf numFmtId="4" fontId="5" fillId="0" borderId="1" applyAlignment="1" pivotButton="0" quotePrefix="0" xfId="0">
      <alignment horizontal="right"/>
    </xf>
    <xf numFmtId="4" fontId="5" fillId="4" borderId="1" applyAlignment="1" pivotButton="0" quotePrefix="0" xfId="0">
      <alignment horizontal="right"/>
    </xf>
    <xf numFmtId="4" fontId="6" fillId="6" borderId="0" pivotButton="0" quotePrefix="0" xfId="0"/>
    <xf numFmtId="0" fontId="7" fillId="2" borderId="0" pivotButton="0" quotePrefix="0" xfId="0"/>
    <xf numFmtId="164" fontId="7" fillId="5" borderId="0" applyAlignment="1" pivotButton="0" quotePrefix="0" xfId="0">
      <alignment horizontal="right"/>
    </xf>
    <xf numFmtId="4" fontId="4" fillId="6" borderId="0" pivotButton="0" quotePrefix="0" xfId="0"/>
    <xf numFmtId="0" fontId="8" fillId="2" borderId="0" pivotButton="0" quotePrefix="0" xfId="0"/>
    <xf numFmtId="164" fontId="8" fillId="2" borderId="0" applyAlignment="1" pivotButton="0" quotePrefix="0" xfId="0">
      <alignment horizontal="right"/>
    </xf>
    <xf numFmtId="0" fontId="9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4" fontId="0" fillId="7" borderId="1" pivotButton="0" quotePrefix="0" xfId="0"/>
    <xf numFmtId="0" fontId="0" fillId="7" borderId="1" pivotButton="0" quotePrefix="0" xfId="0"/>
    <xf numFmtId="164" fontId="0" fillId="0" borderId="1" pivotButton="0" quotePrefix="0" xfId="0"/>
    <xf numFmtId="164" fontId="5" fillId="0" borderId="1" pivotButton="0" quotePrefix="0" xfId="0"/>
    <xf numFmtId="0" fontId="8" fillId="5" borderId="0" pivotButton="0" quotePrefix="0" xfId="0"/>
    <xf numFmtId="164" fontId="8" fillId="5" borderId="1" pivotButton="0" quotePrefix="0" xfId="0"/>
    <xf numFmtId="0" fontId="0" fillId="4" borderId="1" pivotButton="0" quotePrefix="0" xfId="0"/>
    <xf numFmtId="0" fontId="0" fillId="0" borderId="1" pivotButton="0" quotePrefix="0" xfId="0"/>
    <xf numFmtId="4" fontId="11" fillId="2" borderId="1" pivotButton="0" quotePrefix="0" xfId="0"/>
    <xf numFmtId="0" fontId="8" fillId="3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Brutto-Netto-Verlauf 2026</a:t>
            </a:r>
          </a:p>
        </rich>
      </tx>
    </title>
    <plotArea>
      <lineChart>
        <grouping val="standard"/>
        <ser>
          <idx val="0"/>
          <order val="0"/>
          <tx>
            <strRef>
              <f>'Jahresübersicht'!B3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'Jahresübersicht'!$A$4:$A$15</f>
            </numRef>
          </cat>
          <val>
            <numRef>
              <f>'Jahresübersicht'!$B$4:$B$15</f>
            </numRef>
          </val>
        </ser>
        <ser>
          <idx val="1"/>
          <order val="1"/>
          <tx>
            <strRef>
              <f>'Jahresübersicht'!I3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'Jahresübersicht'!$I$4:$I$15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2" customWidth="1" min="3" max="3"/>
    <col width="15" customWidth="1" min="4" max="4"/>
    <col width="35" customWidth="1" min="5" max="5"/>
    <col width="20" customWidth="1" min="6" max="6"/>
    <col width="25" customWidth="1" min="7" max="7"/>
  </cols>
  <sheetData>
    <row r="1" ht="30" customHeight="1">
      <c r="A1" s="1" t="inlineStr">
        <is>
          <t>LOHN- UND GEHALTSABRECHNUNG</t>
        </is>
      </c>
    </row>
    <row r="2">
      <c r="A2" s="2" t="inlineStr">
        <is>
          <t>Abrechnungszeitraum: February 2026</t>
        </is>
      </c>
    </row>
    <row r="4">
      <c r="A4" s="3" t="inlineStr">
        <is>
          <t>ARBEITGEBER-DATEN</t>
        </is>
      </c>
      <c r="F4" s="3" t="inlineStr">
        <is>
          <t>ARBEITNEHMER-DATEN</t>
        </is>
      </c>
    </row>
    <row r="5">
      <c r="A5" t="inlineStr">
        <is>
          <t>Firmenname:</t>
        </is>
      </c>
      <c r="B5" t="inlineStr">
        <is>
          <t>Musterfirma GmbH</t>
        </is>
      </c>
      <c r="F5" t="inlineStr">
        <is>
          <t>Name:</t>
        </is>
      </c>
      <c r="G5" t="inlineStr">
        <is>
          <t>Max Mustermann</t>
        </is>
      </c>
    </row>
    <row r="6">
      <c r="A6" t="inlineStr">
        <is>
          <t>Anschrift:</t>
        </is>
      </c>
      <c r="B6" t="inlineStr">
        <is>
          <t>Musterstraße 123, 12345 Musterstadt</t>
        </is>
      </c>
      <c r="F6" t="inlineStr">
        <is>
          <t>Personalnummer:</t>
        </is>
      </c>
      <c r="G6" t="inlineStr">
        <is>
          <t>MA-001</t>
        </is>
      </c>
    </row>
    <row r="7">
      <c r="A7" t="inlineStr">
        <is>
          <t>Betriebsnummer:</t>
        </is>
      </c>
      <c r="B7" t="inlineStr">
        <is>
          <t>12345678</t>
        </is>
      </c>
      <c r="F7" t="inlineStr">
        <is>
          <t>Geburtsdatum:</t>
        </is>
      </c>
      <c r="G7" t="inlineStr">
        <is>
          <t>01.01.1990</t>
        </is>
      </c>
    </row>
    <row r="8">
      <c r="A8" t="inlineStr">
        <is>
          <t>Steuernummer:</t>
        </is>
      </c>
      <c r="B8" t="inlineStr">
        <is>
          <t>123/456/78901</t>
        </is>
      </c>
      <c r="F8" t="inlineStr">
        <is>
          <t>Eintrittsdatum:</t>
        </is>
      </c>
      <c r="G8" t="inlineStr">
        <is>
          <t>01.01.2020</t>
        </is>
      </c>
    </row>
    <row r="9">
      <c r="F9" t="inlineStr">
        <is>
          <t>Steuerklasse:</t>
        </is>
      </c>
      <c r="G9" t="inlineStr">
        <is>
          <t>I</t>
        </is>
      </c>
    </row>
    <row r="10">
      <c r="F10" t="inlineStr">
        <is>
          <t>Kinderfreibeträge:</t>
        </is>
      </c>
      <c r="G10" t="inlineStr">
        <is>
          <t>0,0</t>
        </is>
      </c>
    </row>
    <row r="11">
      <c r="F11" t="inlineStr">
        <is>
          <t>SV-Nummer:</t>
        </is>
      </c>
      <c r="G11" t="inlineStr">
        <is>
          <t>12 345678 A 123</t>
        </is>
      </c>
    </row>
    <row r="12">
      <c r="F12" t="inlineStr">
        <is>
          <t>Krankenkasse:</t>
        </is>
      </c>
      <c r="G12" t="inlineStr">
        <is>
          <t>TK - Techniker Krankenkasse</t>
        </is>
      </c>
    </row>
    <row r="14">
      <c r="A14" s="4" t="inlineStr">
        <is>
          <t>BEZÜGE</t>
        </is>
      </c>
    </row>
    <row r="15">
      <c r="A15" s="5" t="inlineStr">
        <is>
          <t>Bezeichnung</t>
        </is>
      </c>
      <c r="B15" s="5" t="inlineStr">
        <is>
          <t>Steuer-ID</t>
        </is>
      </c>
      <c r="C15" s="5" t="inlineStr">
        <is>
          <t>SV-ID</t>
        </is>
      </c>
      <c r="D15" s="5" t="inlineStr">
        <is>
          <t>Betrag EUR</t>
        </is>
      </c>
      <c r="E15" s="5" t="inlineStr">
        <is>
          <t>Bemerkung</t>
        </is>
      </c>
    </row>
    <row r="16">
      <c r="A16" s="6" t="inlineStr">
        <is>
          <t>Grundgehalt</t>
        </is>
      </c>
      <c r="B16" s="6" t="inlineStr">
        <is>
          <t>1000</t>
        </is>
      </c>
      <c r="C16" s="6" t="inlineStr">
        <is>
          <t>1000</t>
        </is>
      </c>
      <c r="D16" s="7" t="n">
        <v>3500</v>
      </c>
      <c r="E16" s="6" t="inlineStr">
        <is>
          <t>Monatliches Bruttogehalt</t>
        </is>
      </c>
    </row>
    <row r="17">
      <c r="A17" s="8" t="inlineStr">
        <is>
          <t>Urlaubsgeld</t>
        </is>
      </c>
      <c r="B17" s="8" t="inlineStr">
        <is>
          <t>1001</t>
        </is>
      </c>
      <c r="C17" s="8" t="inlineStr"/>
      <c r="D17" s="9" t="n">
        <v>500</v>
      </c>
      <c r="E17" s="8" t="inlineStr">
        <is>
          <t>Anteilig</t>
        </is>
      </c>
    </row>
    <row r="18">
      <c r="A18" s="6" t="inlineStr">
        <is>
          <t>Überstundenvergütung</t>
        </is>
      </c>
      <c r="B18" s="6" t="inlineStr">
        <is>
          <t>1010</t>
        </is>
      </c>
      <c r="C18" s="6" t="inlineStr">
        <is>
          <t>1010</t>
        </is>
      </c>
      <c r="D18" s="7" t="n">
        <v>250</v>
      </c>
      <c r="E18" s="6" t="inlineStr">
        <is>
          <t>15 Stunden à 16,67 EUR</t>
        </is>
      </c>
    </row>
    <row r="19">
      <c r="A19" s="8" t="inlineStr">
        <is>
          <t>Vermögenswirksame Leistungen</t>
        </is>
      </c>
      <c r="B19" s="8" t="inlineStr">
        <is>
          <t>1030</t>
        </is>
      </c>
      <c r="C19" s="8" t="inlineStr"/>
      <c r="D19" s="9" t="n">
        <v>40</v>
      </c>
      <c r="E19" s="8" t="inlineStr">
        <is>
          <t>AG-Zuschuss</t>
        </is>
      </c>
    </row>
    <row r="20">
      <c r="A20" s="6" t="inlineStr">
        <is>
          <t>Fahrtkostenzuschuss</t>
        </is>
      </c>
      <c r="B20" s="6" t="inlineStr">
        <is>
          <t>1099</t>
        </is>
      </c>
      <c r="C20" s="6" t="inlineStr"/>
      <c r="D20" s="7" t="n">
        <v>50</v>
      </c>
      <c r="E20" s="6" t="inlineStr">
        <is>
          <t>Steuerfrei</t>
        </is>
      </c>
    </row>
    <row r="21">
      <c r="A21" s="10" t="inlineStr">
        <is>
          <t>SUMME BEZÜGE</t>
        </is>
      </c>
      <c r="D21" s="11">
        <f>SUM(D16:D20)</f>
        <v/>
      </c>
    </row>
    <row r="23">
      <c r="A23" s="4" t="inlineStr">
        <is>
          <t>ABZÜGE</t>
        </is>
      </c>
    </row>
    <row r="24">
      <c r="A24" s="5" t="inlineStr">
        <is>
          <t>Bezeichnung</t>
        </is>
      </c>
      <c r="B24" s="5" t="inlineStr">
        <is>
          <t>Steuer-ID</t>
        </is>
      </c>
      <c r="C24" s="5" t="inlineStr">
        <is>
          <t>SV-ID</t>
        </is>
      </c>
      <c r="D24" s="5" t="inlineStr">
        <is>
          <t>Betrag EUR</t>
        </is>
      </c>
      <c r="E24" s="5" t="inlineStr">
        <is>
          <t>Bemerkung</t>
        </is>
      </c>
    </row>
    <row r="25">
      <c r="A25" s="8" t="inlineStr">
        <is>
          <t>Lohnsteuer</t>
        </is>
      </c>
      <c r="B25" s="8" t="inlineStr">
        <is>
          <t>2000</t>
        </is>
      </c>
      <c r="C25" s="8" t="inlineStr"/>
      <c r="D25" s="12" t="n">
        <v>-420.5</v>
      </c>
      <c r="E25" s="8" t="inlineStr">
        <is>
          <t>Berechnet nach Steuerklasse I</t>
        </is>
      </c>
    </row>
    <row r="26">
      <c r="A26" s="6" t="inlineStr">
        <is>
          <t>Solidaritätszuschlag</t>
        </is>
      </c>
      <c r="B26" s="6" t="inlineStr">
        <is>
          <t>2010</t>
        </is>
      </c>
      <c r="C26" s="6" t="inlineStr"/>
      <c r="D26" s="13" t="n">
        <v>-23.13</v>
      </c>
      <c r="E26" s="6" t="inlineStr">
        <is>
          <t>5,5% der Lohnsteuer</t>
        </is>
      </c>
    </row>
    <row r="27">
      <c r="A27" s="8" t="inlineStr">
        <is>
          <t>Kirchensteuer</t>
        </is>
      </c>
      <c r="B27" s="8" t="inlineStr">
        <is>
          <t>2020</t>
        </is>
      </c>
      <c r="C27" s="8" t="inlineStr"/>
      <c r="D27" s="12" t="n">
        <v>-37.85</v>
      </c>
      <c r="E27" s="8" t="inlineStr">
        <is>
          <t>9% der Lohnsteuer</t>
        </is>
      </c>
    </row>
    <row r="28">
      <c r="A28" s="6" t="inlineStr">
        <is>
          <t>Krankenversicherung AN</t>
        </is>
      </c>
      <c r="B28" s="6" t="inlineStr"/>
      <c r="C28" s="6" t="inlineStr">
        <is>
          <t>2100</t>
        </is>
      </c>
      <c r="D28" s="13" t="n">
        <v>-325.45</v>
      </c>
      <c r="E28" s="6" t="inlineStr">
        <is>
          <t>14,6% (AN-Anteil 7,3%)</t>
        </is>
      </c>
    </row>
    <row r="29">
      <c r="A29" s="8" t="inlineStr">
        <is>
          <t>Pflegeversicherung AN</t>
        </is>
      </c>
      <c r="B29" s="8" t="inlineStr"/>
      <c r="C29" s="8" t="inlineStr">
        <is>
          <t>2200</t>
        </is>
      </c>
      <c r="D29" s="12" t="n">
        <v>-68.84999999999999</v>
      </c>
      <c r="E29" s="8" t="inlineStr">
        <is>
          <t>3,4% (AN-Anteil 1,7%)</t>
        </is>
      </c>
    </row>
    <row r="30">
      <c r="A30" s="6" t="inlineStr">
        <is>
          <t>Rentenversicherung AN</t>
        </is>
      </c>
      <c r="B30" s="6" t="inlineStr"/>
      <c r="C30" s="6" t="inlineStr">
        <is>
          <t>2300</t>
        </is>
      </c>
      <c r="D30" s="13" t="n">
        <v>-371.7</v>
      </c>
      <c r="E30" s="6" t="inlineStr">
        <is>
          <t>18,6% (AN-Anteil 9,3%)</t>
        </is>
      </c>
    </row>
    <row r="31">
      <c r="A31" s="8" t="inlineStr">
        <is>
          <t>Arbeitslosenversicherung AN</t>
        </is>
      </c>
      <c r="B31" s="8" t="inlineStr"/>
      <c r="C31" s="8" t="inlineStr">
        <is>
          <t>2400</t>
        </is>
      </c>
      <c r="D31" s="12" t="n">
        <v>-48.3</v>
      </c>
      <c r="E31" s="8" t="inlineStr">
        <is>
          <t>2,6% (AN-Anteil 1,3%)</t>
        </is>
      </c>
    </row>
    <row r="32">
      <c r="A32" s="6" t="inlineStr">
        <is>
          <t>Vermögenswirksame Leistungen AN</t>
        </is>
      </c>
      <c r="B32" s="6" t="inlineStr">
        <is>
          <t>2500</t>
        </is>
      </c>
      <c r="C32" s="6" t="inlineStr"/>
      <c r="D32" s="13" t="n">
        <v>-40</v>
      </c>
      <c r="E32" s="6" t="inlineStr">
        <is>
          <t>Eigenanteil</t>
        </is>
      </c>
    </row>
    <row r="33">
      <c r="A33" s="10" t="inlineStr">
        <is>
          <t>SUMME ABZÜGE</t>
        </is>
      </c>
      <c r="D33" s="14">
        <f>SUM(D25:D32)</f>
        <v/>
      </c>
    </row>
    <row r="35">
      <c r="A35" s="15" t="inlineStr">
        <is>
          <t>AUSZAHLUNGSBETRAG</t>
        </is>
      </c>
      <c r="D35" s="16">
        <f>D24+D33</f>
        <v/>
      </c>
    </row>
    <row r="37">
      <c r="A37" s="4" t="inlineStr">
        <is>
          <t>ARBEITGEBERANTEIL SOZIALVERSICHERUNG</t>
        </is>
      </c>
    </row>
    <row r="38">
      <c r="A38" s="5" t="inlineStr">
        <is>
          <t>Bezeichnung</t>
        </is>
      </c>
      <c r="B38" s="5" t="inlineStr">
        <is>
          <t>SV-ID</t>
        </is>
      </c>
      <c r="C38" s="5" t="inlineStr">
        <is>
          <t>Prozent</t>
        </is>
      </c>
      <c r="D38" s="5" t="inlineStr">
        <is>
          <t>Betrag EUR</t>
        </is>
      </c>
      <c r="E38" s="5" t="inlineStr">
        <is>
          <t>Bemerkung</t>
        </is>
      </c>
    </row>
    <row r="39">
      <c r="A39" s="8" t="inlineStr">
        <is>
          <t>Krankenversicherung AG</t>
        </is>
      </c>
      <c r="B39" s="8" t="inlineStr">
        <is>
          <t>3100</t>
        </is>
      </c>
      <c r="C39" s="8" t="inlineStr">
        <is>
          <t>7,3%</t>
        </is>
      </c>
      <c r="D39" s="9" t="n">
        <v>325.45</v>
      </c>
      <c r="E39" s="8" t="inlineStr">
        <is>
          <t>7,3% vom Brutto</t>
        </is>
      </c>
    </row>
    <row r="40">
      <c r="A40" s="6" t="inlineStr">
        <is>
          <t>Pflegeversicherung AG</t>
        </is>
      </c>
      <c r="B40" s="6" t="inlineStr">
        <is>
          <t>3200</t>
        </is>
      </c>
      <c r="C40" s="6" t="inlineStr">
        <is>
          <t>1,7%</t>
        </is>
      </c>
      <c r="D40" s="7" t="n">
        <v>68.84999999999999</v>
      </c>
      <c r="E40" s="6" t="inlineStr">
        <is>
          <t>1,7% vom Brutto</t>
        </is>
      </c>
    </row>
    <row r="41">
      <c r="A41" s="8" t="inlineStr">
        <is>
          <t>Rentenversicherung AG</t>
        </is>
      </c>
      <c r="B41" s="8" t="inlineStr">
        <is>
          <t>3300</t>
        </is>
      </c>
      <c r="C41" s="8" t="inlineStr">
        <is>
          <t>9,3%</t>
        </is>
      </c>
      <c r="D41" s="9" t="n">
        <v>371.7</v>
      </c>
      <c r="E41" s="8" t="inlineStr">
        <is>
          <t>9,3% vom Brutto</t>
        </is>
      </c>
    </row>
    <row r="42">
      <c r="A42" s="6" t="inlineStr">
        <is>
          <t>Arbeitslosenversicherung AG</t>
        </is>
      </c>
      <c r="B42" s="6" t="inlineStr">
        <is>
          <t>3400</t>
        </is>
      </c>
      <c r="C42" s="6" t="inlineStr">
        <is>
          <t>1,3%</t>
        </is>
      </c>
      <c r="D42" s="7" t="n">
        <v>48.3</v>
      </c>
      <c r="E42" s="6" t="inlineStr">
        <is>
          <t>1,3% vom Brutto</t>
        </is>
      </c>
    </row>
    <row r="43">
      <c r="A43" s="8" t="inlineStr">
        <is>
          <t>Umlage U1 (Krankheit)</t>
        </is>
      </c>
      <c r="B43" s="8" t="inlineStr">
        <is>
          <t>3500</t>
        </is>
      </c>
      <c r="C43" s="8" t="inlineStr">
        <is>
          <t>0,9%</t>
        </is>
      </c>
      <c r="D43" s="9" t="n">
        <v>40.14</v>
      </c>
      <c r="E43" s="8" t="inlineStr">
        <is>
          <t>Lohnfortzahlung</t>
        </is>
      </c>
    </row>
    <row r="44">
      <c r="A44" s="6" t="inlineStr">
        <is>
          <t>Umlage U2 (Mutterschaft)</t>
        </is>
      </c>
      <c r="B44" s="6" t="inlineStr">
        <is>
          <t>3600</t>
        </is>
      </c>
      <c r="C44" s="6" t="inlineStr">
        <is>
          <t>0,39%</t>
        </is>
      </c>
      <c r="D44" s="7" t="n">
        <v>17.39</v>
      </c>
      <c r="E44" s="6" t="inlineStr">
        <is>
          <t>Mutterschutz</t>
        </is>
      </c>
    </row>
    <row r="45">
      <c r="A45" s="8" t="inlineStr">
        <is>
          <t>Insolvenzgeldumlage</t>
        </is>
      </c>
      <c r="B45" s="8" t="inlineStr">
        <is>
          <t>3700</t>
        </is>
      </c>
      <c r="C45" s="8" t="inlineStr">
        <is>
          <t>0,06%</t>
        </is>
      </c>
      <c r="D45" s="9" t="n">
        <v>2.67</v>
      </c>
      <c r="E45" s="8" t="inlineStr">
        <is>
          <t>Insolvenzsicherung</t>
        </is>
      </c>
    </row>
    <row r="46">
      <c r="A46" s="10" t="inlineStr">
        <is>
          <t>SUMME ARBEITGEBERANTEIL</t>
        </is>
      </c>
      <c r="D46" s="17">
        <f>SUM(D39:D45)</f>
        <v/>
      </c>
    </row>
    <row r="47">
      <c r="A47" s="18" t="inlineStr">
        <is>
          <t>GESAMTKOSTEN ARBEITGEBER</t>
        </is>
      </c>
      <c r="D47" s="19">
        <f>D38+D46</f>
        <v/>
      </c>
    </row>
    <row r="49">
      <c r="A49" s="20" t="inlineStr">
        <is>
          <t>WICHTIGE HINWEISE</t>
        </is>
      </c>
    </row>
    <row r="50">
      <c r="A50" t="inlineStr">
        <is>
          <t>• Diese Abrechnung wurde am 17.02.2026 erstellt</t>
        </is>
      </c>
    </row>
    <row r="51">
      <c r="A51" t="inlineStr">
        <is>
          <t>• Der Auszahlungsbetrag wird am letzten Werktag des Monats überwiesen</t>
        </is>
      </c>
    </row>
    <row r="52">
      <c r="A52" t="inlineStr">
        <is>
          <t>• Bitte bewahren Sie diese Abrechnung für Ihre Unterlagen auf</t>
        </is>
      </c>
    </row>
    <row r="53">
      <c r="A53" t="inlineStr">
        <is>
          <t>• Bei Fragen wenden Sie sich bitte an die Personalabteilung</t>
        </is>
      </c>
    </row>
    <row r="54">
      <c r="A54" t="inlineStr">
        <is>
          <t>• Änderungen in den Stammdaten bitte umgehend mitteilen</t>
        </is>
      </c>
    </row>
  </sheetData>
  <mergeCells count="18">
    <mergeCell ref="A1:M1"/>
    <mergeCell ref="A2:M2"/>
    <mergeCell ref="A4:D4"/>
    <mergeCell ref="F4:I4"/>
    <mergeCell ref="A14:E14"/>
    <mergeCell ref="A21:C21"/>
    <mergeCell ref="A23:E23"/>
    <mergeCell ref="A33:C33"/>
    <mergeCell ref="A35:C35"/>
    <mergeCell ref="A37:E37"/>
    <mergeCell ref="A46:C46"/>
    <mergeCell ref="A47:C47"/>
    <mergeCell ref="A49:M49"/>
    <mergeCell ref="A50:M50"/>
    <mergeCell ref="A51:M51"/>
    <mergeCell ref="A52:M52"/>
    <mergeCell ref="A53:M53"/>
    <mergeCell ref="A54:M5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5" customHeight="1">
      <c r="A1" s="21" t="inlineStr">
        <is>
          <t>MITARBEITER-STAMMDATEN</t>
        </is>
      </c>
    </row>
    <row r="3">
      <c r="A3" s="5" t="inlineStr">
        <is>
          <t>Personalnr.</t>
        </is>
      </c>
      <c r="B3" s="5" t="inlineStr">
        <is>
          <t>Name</t>
        </is>
      </c>
      <c r="C3" s="5" t="inlineStr">
        <is>
          <t>Geburtsdatum</t>
        </is>
      </c>
      <c r="D3" s="5" t="inlineStr">
        <is>
          <t>Eintritt</t>
        </is>
      </c>
      <c r="E3" s="5" t="inlineStr">
        <is>
          <t>Steuerklasse</t>
        </is>
      </c>
      <c r="F3" s="5" t="inlineStr">
        <is>
          <t>Bruttogehalt</t>
        </is>
      </c>
    </row>
    <row r="4">
      <c r="A4" s="22" t="inlineStr">
        <is>
          <t>MA-001</t>
        </is>
      </c>
      <c r="B4" s="22" t="inlineStr">
        <is>
          <t>Max Mustermann</t>
        </is>
      </c>
      <c r="C4" s="22" t="inlineStr">
        <is>
          <t>01.01.1990</t>
        </is>
      </c>
      <c r="D4" s="22" t="inlineStr">
        <is>
          <t>01.01.2020</t>
        </is>
      </c>
      <c r="E4" s="22" t="inlineStr">
        <is>
          <t>I</t>
        </is>
      </c>
      <c r="F4" s="7" t="n">
        <v>3500</v>
      </c>
    </row>
    <row r="5">
      <c r="A5" s="23" t="inlineStr">
        <is>
          <t>MA-002</t>
        </is>
      </c>
      <c r="B5" s="23" t="inlineStr">
        <is>
          <t>Erika Musterfrau</t>
        </is>
      </c>
      <c r="C5" s="23" t="inlineStr">
        <is>
          <t>15.03.1985</t>
        </is>
      </c>
      <c r="D5" s="23" t="inlineStr">
        <is>
          <t>01.03.2019</t>
        </is>
      </c>
      <c r="E5" s="23" t="inlineStr">
        <is>
          <t>III</t>
        </is>
      </c>
      <c r="F5" s="9" t="n">
        <v>4200</v>
      </c>
    </row>
    <row r="6">
      <c r="A6" s="22" t="inlineStr">
        <is>
          <t>MA-003</t>
        </is>
      </c>
      <c r="B6" s="22" t="inlineStr">
        <is>
          <t>Hans Schmidt</t>
        </is>
      </c>
      <c r="C6" s="22" t="inlineStr">
        <is>
          <t>22.07.1992</t>
        </is>
      </c>
      <c r="D6" s="22" t="inlineStr">
        <is>
          <t>01.06.2021</t>
        </is>
      </c>
      <c r="E6" s="22" t="inlineStr">
        <is>
          <t>I</t>
        </is>
      </c>
      <c r="F6" s="7" t="n">
        <v>3200</v>
      </c>
    </row>
    <row r="7">
      <c r="A7" s="23" t="inlineStr">
        <is>
          <t>MA-004</t>
        </is>
      </c>
      <c r="B7" s="23" t="inlineStr">
        <is>
          <t>Anna Weber</t>
        </is>
      </c>
      <c r="C7" s="23" t="inlineStr">
        <is>
          <t>10.11.1988</t>
        </is>
      </c>
      <c r="D7" s="23" t="inlineStr">
        <is>
          <t>01.09.2018</t>
        </is>
      </c>
      <c r="E7" s="23" t="inlineStr">
        <is>
          <t>II</t>
        </is>
      </c>
      <c r="F7" s="9" t="n">
        <v>3800</v>
      </c>
    </row>
    <row r="8">
      <c r="A8" s="22" t="inlineStr">
        <is>
          <t>MA-005</t>
        </is>
      </c>
      <c r="B8" s="22" t="inlineStr">
        <is>
          <t>Peter Müller</t>
        </is>
      </c>
      <c r="C8" s="22" t="inlineStr">
        <is>
          <t>05.05.1995</t>
        </is>
      </c>
      <c r="D8" s="22" t="inlineStr">
        <is>
          <t>01.01.2022</t>
        </is>
      </c>
      <c r="E8" s="22" t="inlineStr">
        <is>
          <t>I</t>
        </is>
      </c>
      <c r="F8" s="7" t="n">
        <v>2900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 ht="25" customHeight="1">
      <c r="A1" s="21" t="inlineStr">
        <is>
          <t>BRUTTO-NETTO-RECHNER</t>
        </is>
      </c>
    </row>
    <row r="3">
      <c r="A3" s="3" t="inlineStr">
        <is>
          <t>EINGABEDATEN</t>
        </is>
      </c>
    </row>
    <row r="4">
      <c r="A4" s="10" t="inlineStr">
        <is>
          <t>Bruttogehalt (monatlich):</t>
        </is>
      </c>
      <c r="B4" s="24" t="n">
        <v>3500</v>
      </c>
    </row>
    <row r="5">
      <c r="A5" s="10" t="inlineStr">
        <is>
          <t>Steuerklasse (I-VI):</t>
        </is>
      </c>
      <c r="B5" s="25" t="inlineStr">
        <is>
          <t>I</t>
        </is>
      </c>
    </row>
    <row r="6">
      <c r="A6" s="10" t="inlineStr">
        <is>
          <t>Kinderfreibeträge:</t>
        </is>
      </c>
      <c r="B6" s="25" t="n">
        <v>0</v>
      </c>
    </row>
    <row r="7">
      <c r="A7" s="10" t="inlineStr">
        <is>
          <t>Kirchensteuerpflichtig (J/N):</t>
        </is>
      </c>
      <c r="B7" s="25" t="inlineStr">
        <is>
          <t>J</t>
        </is>
      </c>
    </row>
    <row r="8">
      <c r="A8" s="10" t="inlineStr">
        <is>
          <t>Krankenversicherung Zusatzbeitrag (%):</t>
        </is>
      </c>
      <c r="B8" s="25" t="n">
        <v>1.7</v>
      </c>
    </row>
    <row r="9">
      <c r="A9" s="10" t="inlineStr">
        <is>
          <t>Bundesland:</t>
        </is>
      </c>
      <c r="B9" s="25" t="inlineStr">
        <is>
          <t>Nordrhein-Westfalen</t>
        </is>
      </c>
    </row>
    <row r="11">
      <c r="A11" s="4" t="inlineStr">
        <is>
          <t>BERECHNUNGSERGEBNIS</t>
        </is>
      </c>
    </row>
    <row r="12">
      <c r="A12" s="10" t="inlineStr">
        <is>
          <t>Bruttogehalt:</t>
        </is>
      </c>
      <c r="B12" s="26">
        <f>B4</f>
        <v/>
      </c>
    </row>
    <row r="13">
      <c r="A13" s="10" t="inlineStr">
        <is>
          <t>- Lohnsteuer:</t>
        </is>
      </c>
      <c r="B13" s="27">
        <f>-B4*0.12</f>
        <v/>
      </c>
    </row>
    <row r="14">
      <c r="A14" s="10" t="inlineStr">
        <is>
          <t>- Solidaritätszuschlag:</t>
        </is>
      </c>
      <c r="B14" s="27">
        <f>-B4*0.12*0.055</f>
        <v/>
      </c>
    </row>
    <row r="15">
      <c r="A15" s="10" t="inlineStr">
        <is>
          <t>- Kirchensteuer:</t>
        </is>
      </c>
      <c r="B15" s="27">
        <f>IF(B7="J",-B4*0.12*0.09,0)</f>
        <v/>
      </c>
    </row>
    <row r="16">
      <c r="A16" s="10" t="inlineStr">
        <is>
          <t>- Krankenversicherung:</t>
        </is>
      </c>
      <c r="B16" s="27">
        <f>-B4*0.073</f>
        <v/>
      </c>
    </row>
    <row r="17">
      <c r="A17" s="10" t="inlineStr">
        <is>
          <t>- Pflegeversicherung:</t>
        </is>
      </c>
      <c r="B17" s="27">
        <f>-B4*0.017</f>
        <v/>
      </c>
    </row>
    <row r="18">
      <c r="A18" s="10" t="inlineStr">
        <is>
          <t>- Rentenversicherung:</t>
        </is>
      </c>
      <c r="B18" s="27">
        <f>-B4*0.093</f>
        <v/>
      </c>
    </row>
    <row r="19">
      <c r="A19" s="10" t="inlineStr">
        <is>
          <t>- Arbeitslosenversicherung:</t>
        </is>
      </c>
      <c r="B19" s="27">
        <f>-B4*0.013</f>
        <v/>
      </c>
    </row>
    <row r="20">
      <c r="A20" s="28">
        <f> NETTOGEHALT:</f>
        <v/>
      </c>
      <c r="B20" s="29">
        <f>SUM(B13:B20)</f>
        <v/>
      </c>
    </row>
  </sheetData>
  <mergeCells count="3">
    <mergeCell ref="A1:D1"/>
    <mergeCell ref="A3:D3"/>
    <mergeCell ref="A11:D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25" customHeight="1">
      <c r="A1" s="21" t="inlineStr">
        <is>
          <t>JAHRESÜBERSICHT 2026</t>
        </is>
      </c>
    </row>
    <row r="3">
      <c r="A3" s="5" t="inlineStr">
        <is>
          <t>Monat</t>
        </is>
      </c>
      <c r="B3" s="5" t="inlineStr">
        <is>
          <t>Brutto</t>
        </is>
      </c>
      <c r="C3" s="5" t="inlineStr">
        <is>
          <t>Lohnsteuer</t>
        </is>
      </c>
      <c r="D3" s="5" t="inlineStr">
        <is>
          <t>Soli</t>
        </is>
      </c>
      <c r="E3" s="5" t="inlineStr">
        <is>
          <t>KV</t>
        </is>
      </c>
      <c r="F3" s="5" t="inlineStr">
        <is>
          <t>PV</t>
        </is>
      </c>
      <c r="G3" s="5" t="inlineStr">
        <is>
          <t>RV</t>
        </is>
      </c>
      <c r="H3" s="5" t="inlineStr">
        <is>
          <t>ALV</t>
        </is>
      </c>
      <c r="I3" s="5" t="inlineStr">
        <is>
          <t>Netto</t>
        </is>
      </c>
      <c r="J3" s="5" t="inlineStr">
        <is>
          <t>AG-Anteil</t>
        </is>
      </c>
      <c r="K3" s="5" t="inlineStr">
        <is>
          <t>Gesamtkosten</t>
        </is>
      </c>
    </row>
    <row r="4">
      <c r="A4" s="30" t="inlineStr">
        <is>
          <t>Januar</t>
        </is>
      </c>
      <c r="B4" s="7" t="n">
        <v>3821</v>
      </c>
      <c r="C4" s="7" t="n">
        <v>458.52</v>
      </c>
      <c r="D4" s="7" t="n">
        <v>25.2186</v>
      </c>
      <c r="E4" s="7" t="n">
        <v>278.933</v>
      </c>
      <c r="F4" s="7" t="n">
        <v>64.95700000000001</v>
      </c>
      <c r="G4" s="7" t="n">
        <v>355.353</v>
      </c>
      <c r="H4" s="7" t="n">
        <v>49.67299999999999</v>
      </c>
      <c r="I4" s="7">
        <f>B4-C4-D4-E4-F4-G4-H4</f>
        <v/>
      </c>
      <c r="J4" s="7" t="n">
        <v>802.41</v>
      </c>
      <c r="K4" s="7">
        <f>B4+J4</f>
        <v/>
      </c>
    </row>
    <row r="5">
      <c r="A5" s="31" t="inlineStr">
        <is>
          <t>Februar</t>
        </is>
      </c>
      <c r="B5" s="9" t="n">
        <v>3876</v>
      </c>
      <c r="C5" s="9" t="n">
        <v>465.12</v>
      </c>
      <c r="D5" s="9" t="n">
        <v>25.5816</v>
      </c>
      <c r="E5" s="9" t="n">
        <v>282.948</v>
      </c>
      <c r="F5" s="9" t="n">
        <v>65.89200000000001</v>
      </c>
      <c r="G5" s="9" t="n">
        <v>360.468</v>
      </c>
      <c r="H5" s="9" t="n">
        <v>50.388</v>
      </c>
      <c r="I5" s="9">
        <f>B5-C5-D5-E5-F5-G5-H5</f>
        <v/>
      </c>
      <c r="J5" s="9" t="n">
        <v>813.9599999999999</v>
      </c>
      <c r="K5" s="9">
        <f>B5+J5</f>
        <v/>
      </c>
    </row>
    <row r="6">
      <c r="A6" s="30" t="inlineStr">
        <is>
          <t>März</t>
        </is>
      </c>
      <c r="B6" s="7" t="n">
        <v>3330</v>
      </c>
      <c r="C6" s="7" t="n">
        <v>399.6</v>
      </c>
      <c r="D6" s="7" t="n">
        <v>21.978</v>
      </c>
      <c r="E6" s="7" t="n">
        <v>243.09</v>
      </c>
      <c r="F6" s="7" t="n">
        <v>56.61000000000001</v>
      </c>
      <c r="G6" s="7" t="n">
        <v>309.69</v>
      </c>
      <c r="H6" s="7" t="n">
        <v>43.29</v>
      </c>
      <c r="I6" s="7">
        <f>B6-C6-D6-E6-F6-G6-H6</f>
        <v/>
      </c>
      <c r="J6" s="7" t="n">
        <v>699.3</v>
      </c>
      <c r="K6" s="7">
        <f>B6+J6</f>
        <v/>
      </c>
    </row>
    <row r="7">
      <c r="A7" s="31" t="inlineStr">
        <is>
          <t>April</t>
        </is>
      </c>
      <c r="B7" s="9" t="n">
        <v>3378</v>
      </c>
      <c r="C7" s="9" t="n">
        <v>405.36</v>
      </c>
      <c r="D7" s="9" t="n">
        <v>22.2948</v>
      </c>
      <c r="E7" s="9" t="n">
        <v>246.594</v>
      </c>
      <c r="F7" s="9" t="n">
        <v>57.426</v>
      </c>
      <c r="G7" s="9" t="n">
        <v>314.154</v>
      </c>
      <c r="H7" s="9" t="n">
        <v>43.914</v>
      </c>
      <c r="I7" s="9">
        <f>B7-C7-D7-E7-F7-G7-H7</f>
        <v/>
      </c>
      <c r="J7" s="9" t="n">
        <v>709.38</v>
      </c>
      <c r="K7" s="9">
        <f>B7+J7</f>
        <v/>
      </c>
    </row>
    <row r="8">
      <c r="A8" s="30" t="inlineStr">
        <is>
          <t>Mai</t>
        </is>
      </c>
      <c r="B8" s="7" t="n">
        <v>3652</v>
      </c>
      <c r="C8" s="7" t="n">
        <v>438.24</v>
      </c>
      <c r="D8" s="7" t="n">
        <v>24.1032</v>
      </c>
      <c r="E8" s="7" t="n">
        <v>266.596</v>
      </c>
      <c r="F8" s="7" t="n">
        <v>62.084</v>
      </c>
      <c r="G8" s="7" t="n">
        <v>339.636</v>
      </c>
      <c r="H8" s="7" t="n">
        <v>47.476</v>
      </c>
      <c r="I8" s="7">
        <f>B8-C8-D8-E8-F8-G8-H8</f>
        <v/>
      </c>
      <c r="J8" s="7" t="n">
        <v>766.92</v>
      </c>
      <c r="K8" s="7">
        <f>B8+J8</f>
        <v/>
      </c>
    </row>
    <row r="9">
      <c r="A9" s="31" t="inlineStr">
        <is>
          <t>Juni</t>
        </is>
      </c>
      <c r="B9" s="9" t="n">
        <v>3732</v>
      </c>
      <c r="C9" s="9" t="n">
        <v>447.84</v>
      </c>
      <c r="D9" s="9" t="n">
        <v>24.6312</v>
      </c>
      <c r="E9" s="9" t="n">
        <v>272.436</v>
      </c>
      <c r="F9" s="9" t="n">
        <v>63.444</v>
      </c>
      <c r="G9" s="9" t="n">
        <v>347.076</v>
      </c>
      <c r="H9" s="9" t="n">
        <v>48.516</v>
      </c>
      <c r="I9" s="9">
        <f>B9-C9-D9-E9-F9-G9-H9</f>
        <v/>
      </c>
      <c r="J9" s="9" t="n">
        <v>783.72</v>
      </c>
      <c r="K9" s="9">
        <f>B9+J9</f>
        <v/>
      </c>
    </row>
    <row r="10">
      <c r="A10" s="30" t="inlineStr">
        <is>
          <t>Juli</t>
        </is>
      </c>
      <c r="B10" s="7" t="n">
        <v>3765</v>
      </c>
      <c r="C10" s="7" t="n">
        <v>451.8</v>
      </c>
      <c r="D10" s="7" t="n">
        <v>24.849</v>
      </c>
      <c r="E10" s="7" t="n">
        <v>274.845</v>
      </c>
      <c r="F10" s="7" t="n">
        <v>64.00500000000001</v>
      </c>
      <c r="G10" s="7" t="n">
        <v>350.145</v>
      </c>
      <c r="H10" s="7" t="n">
        <v>48.945</v>
      </c>
      <c r="I10" s="7">
        <f>B10-C10-D10-E10-F10-G10-H10</f>
        <v/>
      </c>
      <c r="J10" s="7" t="n">
        <v>790.65</v>
      </c>
      <c r="K10" s="7">
        <f>B10+J10</f>
        <v/>
      </c>
    </row>
    <row r="11">
      <c r="A11" s="31" t="inlineStr">
        <is>
          <t>August</t>
        </is>
      </c>
      <c r="B11" s="9" t="n">
        <v>3535</v>
      </c>
      <c r="C11" s="9" t="n">
        <v>424.2</v>
      </c>
      <c r="D11" s="9" t="n">
        <v>23.331</v>
      </c>
      <c r="E11" s="9" t="n">
        <v>258.055</v>
      </c>
      <c r="F11" s="9" t="n">
        <v>60.09500000000001</v>
      </c>
      <c r="G11" s="9" t="n">
        <v>328.755</v>
      </c>
      <c r="H11" s="9" t="n">
        <v>45.955</v>
      </c>
      <c r="I11" s="9">
        <f>B11-C11-D11-E11-F11-G11-H11</f>
        <v/>
      </c>
      <c r="J11" s="9" t="n">
        <v>742.35</v>
      </c>
      <c r="K11" s="9">
        <f>B11+J11</f>
        <v/>
      </c>
    </row>
    <row r="12">
      <c r="A12" s="30" t="inlineStr">
        <is>
          <t>September</t>
        </is>
      </c>
      <c r="B12" s="7" t="n">
        <v>3721</v>
      </c>
      <c r="C12" s="7" t="n">
        <v>446.52</v>
      </c>
      <c r="D12" s="7" t="n">
        <v>24.5586</v>
      </c>
      <c r="E12" s="7" t="n">
        <v>271.633</v>
      </c>
      <c r="F12" s="7" t="n">
        <v>63.25700000000001</v>
      </c>
      <c r="G12" s="7" t="n">
        <v>346.053</v>
      </c>
      <c r="H12" s="7" t="n">
        <v>48.373</v>
      </c>
      <c r="I12" s="7">
        <f>B12-C12-D12-E12-F12-G12-H12</f>
        <v/>
      </c>
      <c r="J12" s="7" t="n">
        <v>781.41</v>
      </c>
      <c r="K12" s="7">
        <f>B12+J12</f>
        <v/>
      </c>
    </row>
    <row r="13">
      <c r="A13" s="31" t="inlineStr">
        <is>
          <t>Oktober</t>
        </is>
      </c>
      <c r="B13" s="9" t="n">
        <v>3813</v>
      </c>
      <c r="C13" s="9" t="n">
        <v>457.56</v>
      </c>
      <c r="D13" s="9" t="n">
        <v>25.1658</v>
      </c>
      <c r="E13" s="9" t="n">
        <v>278.349</v>
      </c>
      <c r="F13" s="9" t="n">
        <v>64.821</v>
      </c>
      <c r="G13" s="9" t="n">
        <v>354.609</v>
      </c>
      <c r="H13" s="9" t="n">
        <v>49.569</v>
      </c>
      <c r="I13" s="9">
        <f>B13-C13-D13-E13-F13-G13-H13</f>
        <v/>
      </c>
      <c r="J13" s="9" t="n">
        <v>800.73</v>
      </c>
      <c r="K13" s="9">
        <f>B13+J13</f>
        <v/>
      </c>
    </row>
    <row r="14">
      <c r="A14" s="30" t="inlineStr">
        <is>
          <t>November</t>
        </is>
      </c>
      <c r="B14" s="7" t="n">
        <v>3311</v>
      </c>
      <c r="C14" s="7" t="n">
        <v>397.32</v>
      </c>
      <c r="D14" s="7" t="n">
        <v>21.8526</v>
      </c>
      <c r="E14" s="7" t="n">
        <v>241.703</v>
      </c>
      <c r="F14" s="7" t="n">
        <v>56.28700000000001</v>
      </c>
      <c r="G14" s="7" t="n">
        <v>307.923</v>
      </c>
      <c r="H14" s="7" t="n">
        <v>43.043</v>
      </c>
      <c r="I14" s="7">
        <f>B14-C14-D14-E14-F14-G14-H14</f>
        <v/>
      </c>
      <c r="J14" s="7" t="n">
        <v>695.3099999999999</v>
      </c>
      <c r="K14" s="7">
        <f>B14+J14</f>
        <v/>
      </c>
    </row>
    <row r="15">
      <c r="A15" s="31" t="inlineStr">
        <is>
          <t>Dezember</t>
        </is>
      </c>
      <c r="B15" s="9" t="n">
        <v>3337</v>
      </c>
      <c r="C15" s="9" t="n">
        <v>400.44</v>
      </c>
      <c r="D15" s="9" t="n">
        <v>22.0242</v>
      </c>
      <c r="E15" s="9" t="n">
        <v>243.601</v>
      </c>
      <c r="F15" s="9" t="n">
        <v>56.72900000000001</v>
      </c>
      <c r="G15" s="9" t="n">
        <v>310.341</v>
      </c>
      <c r="H15" s="9" t="n">
        <v>43.381</v>
      </c>
      <c r="I15" s="9">
        <f>B15-C15-D15-E15-F15-G15-H15</f>
        <v/>
      </c>
      <c r="J15" s="9" t="n">
        <v>700.77</v>
      </c>
      <c r="K15" s="9">
        <f>B15+J15</f>
        <v/>
      </c>
    </row>
    <row r="16">
      <c r="A16" s="3" t="inlineStr">
        <is>
          <t>SUMME</t>
        </is>
      </c>
      <c r="B16" s="32">
        <f>SUM(B4:B15)</f>
        <v/>
      </c>
      <c r="C16" s="32">
        <f>SUM(C4:C15)</f>
        <v/>
      </c>
      <c r="D16" s="32">
        <f>SUM(D4:D15)</f>
        <v/>
      </c>
      <c r="E16" s="32">
        <f>SUM(E4:E15)</f>
        <v/>
      </c>
      <c r="F16" s="32">
        <f>SUM(F4:F15)</f>
        <v/>
      </c>
      <c r="G16" s="32">
        <f>SUM(G4:G15)</f>
        <v/>
      </c>
      <c r="H16" s="32">
        <f>SUM(H4:H15)</f>
        <v/>
      </c>
      <c r="I16" s="32">
        <f>SUM(I4:I15)</f>
        <v/>
      </c>
      <c r="J16" s="32">
        <f>SUM(J4:J15)</f>
        <v/>
      </c>
      <c r="K16" s="32">
        <f>SUM(K4:K15)</f>
        <v/>
      </c>
    </row>
  </sheetData>
  <mergeCells count="1"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4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1" t="inlineStr">
        <is>
          <t>BEDIENUNGSANLEITUNG - LOHNABRECHNUNG DATEV-KOMPATIBEL</t>
        </is>
      </c>
    </row>
    <row r="3" ht="20" customHeight="1">
      <c r="A3" s="33" t="inlineStr">
        <is>
          <t>ÜBERBLICK</t>
        </is>
      </c>
    </row>
    <row r="4">
      <c r="A4" s="34" t="inlineStr">
        <is>
          <t>Diese Excel-Vorlage ermöglicht die professionelle Erstellung von Lohnabrechnungen</t>
        </is>
      </c>
    </row>
    <row r="5">
      <c r="A5" s="34" t="inlineStr">
        <is>
          <t>kompatibel mit DATEV-Standards und aktuellen gesetzlichen Vorgaben.</t>
        </is>
      </c>
    </row>
    <row r="6">
      <c r="A6" s="34" t="inlineStr">
        <is>
          <t>Stand: February 2026</t>
        </is>
      </c>
    </row>
    <row r="7">
      <c r="A7" s="35" t="inlineStr"/>
    </row>
    <row r="8">
      <c r="A8" s="34" t="inlineStr">
        <is>
          <t>Die Vorlage enthält 5 Arbeitsblätter:</t>
        </is>
      </c>
    </row>
    <row r="9">
      <c r="A9" s="34" t="inlineStr">
        <is>
          <t>1. Lohnabrechnung - Hauptabrechnung für einen Mitarbeiter</t>
        </is>
      </c>
    </row>
    <row r="10">
      <c r="A10" s="34" t="inlineStr">
        <is>
          <t>2. Stammdaten - Verwaltung aller Mitarbeiter</t>
        </is>
      </c>
    </row>
    <row r="11">
      <c r="A11" s="34" t="inlineStr">
        <is>
          <t>3. Lohnrechner - Brutto-Netto-Berechnung</t>
        </is>
      </c>
    </row>
    <row r="12">
      <c r="A12" s="34" t="inlineStr">
        <is>
          <t>4. Jahresübersicht - Zusammenfassung aller Monate</t>
        </is>
      </c>
    </row>
    <row r="13">
      <c r="A13" s="34" t="inlineStr">
        <is>
          <t>5. Anleitung - Dieses Blatt</t>
        </is>
      </c>
    </row>
    <row r="15" ht="20" customHeight="1">
      <c r="A15" s="33" t="inlineStr">
        <is>
          <t>ARBEITSBLATT: LOHNABRECHNUNG</t>
        </is>
      </c>
    </row>
    <row r="16">
      <c r="A16" s="36" t="inlineStr">
        <is>
          <t>• Tragen Sie die Arbeitgeber- und Arbeitnehmerdaten ein</t>
        </is>
      </c>
    </row>
    <row r="17">
      <c r="A17" s="36" t="inlineStr">
        <is>
          <t>• Passen Sie die Bezüge an (Gehalt, Zulagen, Boni)</t>
        </is>
      </c>
    </row>
    <row r="18">
      <c r="A18" s="36" t="inlineStr">
        <is>
          <t>• Die Abzüge werden automatisch berechnet</t>
        </is>
      </c>
    </row>
    <row r="19">
      <c r="A19" s="36" t="inlineStr">
        <is>
          <t>• Überprüfen Sie die Steuer-IDs und SV-IDs gemäß DATEV-Standard</t>
        </is>
      </c>
    </row>
    <row r="20">
      <c r="A20" s="36" t="inlineStr">
        <is>
          <t>• Der Auszahlungsbetrag wird automatisch ermittelt</t>
        </is>
      </c>
    </row>
    <row r="21">
      <c r="A21" s="36" t="inlineStr">
        <is>
          <t>• Arbeitgeberanteile werden separat ausgewiesen</t>
        </is>
      </c>
    </row>
    <row r="23" ht="20" customHeight="1">
      <c r="A23" s="33" t="inlineStr">
        <is>
          <t>ARBEITSBLATT: STAMMDATEN</t>
        </is>
      </c>
    </row>
    <row r="24">
      <c r="A24" s="36" t="inlineStr">
        <is>
          <t>• Erfassen Sie hier alle Mitarbeiterdaten</t>
        </is>
      </c>
    </row>
    <row r="25">
      <c r="A25" s="36" t="inlineStr">
        <is>
          <t>• Personalnummer eindeutig vergeben</t>
        </is>
      </c>
    </row>
    <row r="26">
      <c r="A26" s="36" t="inlineStr">
        <is>
          <t>• Steuerklasse und Bruttogehalt pflegen</t>
        </is>
      </c>
    </row>
    <row r="27">
      <c r="A27" s="36" t="inlineStr">
        <is>
          <t>• Diese Daten können für Abrechnungen übernommen werden</t>
        </is>
      </c>
    </row>
    <row r="29" ht="20" customHeight="1">
      <c r="A29" s="33" t="inlineStr">
        <is>
          <t>ARBEITSBLATT: LOHNRECHNER</t>
        </is>
      </c>
    </row>
    <row r="30">
      <c r="A30" s="36" t="inlineStr">
        <is>
          <t>• Geben Sie das Bruttogehalt ein (Zelle B4)</t>
        </is>
      </c>
    </row>
    <row r="31">
      <c r="A31" s="36" t="inlineStr">
        <is>
          <t>• Wählen Sie die Steuerklasse (Zelle B5)</t>
        </is>
      </c>
    </row>
    <row r="32">
      <c r="A32" s="36" t="inlineStr">
        <is>
          <t>• Tragen Sie Kinderfreibeträge ein (Zelle B6)</t>
        </is>
      </c>
    </row>
    <row r="33">
      <c r="A33" s="36" t="inlineStr">
        <is>
          <t>• Kirchensteuerpflicht angeben (Zelle B7: J oder N)</t>
        </is>
      </c>
    </row>
    <row r="34">
      <c r="A34" s="36" t="inlineStr">
        <is>
          <t>• Das Nettogehalt wird automatisch berechnet</t>
        </is>
      </c>
    </row>
    <row r="35">
      <c r="A35" s="36" t="inlineStr">
        <is>
          <t>• Alle Abzüge werden einzeln aufgeschlüsselt</t>
        </is>
      </c>
    </row>
    <row r="37" ht="20" customHeight="1">
      <c r="A37" s="33" t="inlineStr">
        <is>
          <t>DATEV-KONTENRAHMEN</t>
        </is>
      </c>
    </row>
    <row r="38">
      <c r="A38" s="34" t="inlineStr">
        <is>
          <t>Diese Vorlage verwendet Standard-DATEV-Konten:</t>
        </is>
      </c>
    </row>
    <row r="39">
      <c r="A39" s="35" t="inlineStr"/>
    </row>
    <row r="40">
      <c r="A40" s="34" t="inlineStr">
        <is>
          <t>BEZÜGE:</t>
        </is>
      </c>
    </row>
    <row r="41">
      <c r="A41" s="36" t="inlineStr">
        <is>
          <t>• 1000 - Bruttogehalt</t>
        </is>
      </c>
    </row>
    <row r="42">
      <c r="A42" s="36" t="inlineStr">
        <is>
          <t>• 1001 - Urlaubsgeld</t>
        </is>
      </c>
    </row>
    <row r="43">
      <c r="A43" s="36" t="inlineStr">
        <is>
          <t>• 1010 - Überstundenvergütung</t>
        </is>
      </c>
    </row>
    <row r="44">
      <c r="A44" s="36" t="inlineStr">
        <is>
          <t>• 1030 - Vermögenswirksame Leistungen</t>
        </is>
      </c>
    </row>
    <row r="45">
      <c r="A45" s="36" t="inlineStr">
        <is>
          <t>• 1099 - Sonstige Bezüge (steuerfrei)</t>
        </is>
      </c>
    </row>
    <row r="46">
      <c r="A46" s="35" t="inlineStr"/>
    </row>
    <row r="47">
      <c r="A47" s="34" t="inlineStr">
        <is>
          <t>ABZÜGE ARBEITNEHMER:</t>
        </is>
      </c>
    </row>
    <row r="48">
      <c r="A48" s="36" t="inlineStr">
        <is>
          <t>• 2000 - Lohnsteuer</t>
        </is>
      </c>
    </row>
    <row r="49">
      <c r="A49" s="36" t="inlineStr">
        <is>
          <t>• 2010 - Solidaritätszuschlag</t>
        </is>
      </c>
    </row>
    <row r="50">
      <c r="A50" s="36" t="inlineStr">
        <is>
          <t>• 2020 - Kirchensteuer</t>
        </is>
      </c>
    </row>
    <row r="51">
      <c r="A51" s="36" t="inlineStr">
        <is>
          <t>• 2100 - Krankenversicherung AN-Anteil</t>
        </is>
      </c>
    </row>
    <row r="52">
      <c r="A52" s="36" t="inlineStr">
        <is>
          <t>• 2200 - Pflegeversicherung AN-Anteil</t>
        </is>
      </c>
    </row>
    <row r="53">
      <c r="A53" s="36" t="inlineStr">
        <is>
          <t>• 2300 - Rentenversicherung AN-Anteil</t>
        </is>
      </c>
    </row>
    <row r="54">
      <c r="A54" s="36" t="inlineStr">
        <is>
          <t>• 2400 - Arbeitslosenversicherung AN-Anteil</t>
        </is>
      </c>
    </row>
    <row r="55">
      <c r="A55" s="35" t="inlineStr"/>
    </row>
    <row r="56">
      <c r="A56" s="34" t="inlineStr">
        <is>
          <t>ARBEITGEBERANTEILE:</t>
        </is>
      </c>
    </row>
    <row r="57">
      <c r="A57" s="36" t="inlineStr">
        <is>
          <t>• 3100 - Krankenversicherung AG-Anteil</t>
        </is>
      </c>
    </row>
    <row r="58">
      <c r="A58" s="36" t="inlineStr">
        <is>
          <t>• 3200 - Pflegeversicherung AG-Anteil</t>
        </is>
      </c>
    </row>
    <row r="59">
      <c r="A59" s="36" t="inlineStr">
        <is>
          <t>• 3300 - Rentenversicherung AG-Anteil</t>
        </is>
      </c>
    </row>
    <row r="60">
      <c r="A60" s="36" t="inlineStr">
        <is>
          <t>• 3400 - Arbeitslosenversicherung AG-Anteil</t>
        </is>
      </c>
    </row>
    <row r="61">
      <c r="A61" s="36" t="inlineStr">
        <is>
          <t>• 3500 - Umlage U1 (Krankheit)</t>
        </is>
      </c>
    </row>
    <row r="62">
      <c r="A62" s="36" t="inlineStr">
        <is>
          <t>• 3600 - Umlage U2 (Mutterschaft)</t>
        </is>
      </c>
    </row>
    <row r="63">
      <c r="A63" s="36" t="inlineStr">
        <is>
          <t>• 3700 - Insolvenzgeldumlage</t>
        </is>
      </c>
    </row>
    <row r="65" ht="20" customHeight="1">
      <c r="A65" s="33" t="inlineStr">
        <is>
          <t>SOZIALVERSICHERUNGSBEITRÄGE 2026</t>
        </is>
      </c>
    </row>
    <row r="66">
      <c r="A66" s="34" t="inlineStr">
        <is>
          <t>Aktuelle Beitragssätze (Stand February 2026):</t>
        </is>
      </c>
    </row>
    <row r="67">
      <c r="A67" s="35" t="inlineStr"/>
    </row>
    <row r="68">
      <c r="A68" s="36" t="inlineStr">
        <is>
          <t>• Krankenversicherung: 14,6% (je 7,3% AN/AG)</t>
        </is>
      </c>
    </row>
    <row r="69">
      <c r="A69" s="34" t="inlineStr">
        <is>
          <t xml:space="preserve">  + Zusatzbeitrag durchschnittlich 1,7% (AN)</t>
        </is>
      </c>
    </row>
    <row r="70">
      <c r="A70" s="36" t="inlineStr">
        <is>
          <t>• Pflegeversicherung: 3,4% (je 1,7% AN/AG)</t>
        </is>
      </c>
    </row>
    <row r="71">
      <c r="A71" s="34" t="inlineStr">
        <is>
          <t xml:space="preserve">  + Zuschlag Kinderlose: 0,6% (nur AN)</t>
        </is>
      </c>
    </row>
    <row r="72">
      <c r="A72" s="36" t="inlineStr">
        <is>
          <t>• Rentenversicherung: 18,6% (je 9,3% AN/AG)</t>
        </is>
      </c>
    </row>
    <row r="73">
      <c r="A73" s="36" t="inlineStr">
        <is>
          <t>• Arbeitslosenversicherung: 2,6% (je 1,3% AN/AG)</t>
        </is>
      </c>
    </row>
    <row r="74">
      <c r="A74" s="35" t="inlineStr"/>
    </row>
    <row r="75">
      <c r="A75" s="34" t="inlineStr">
        <is>
          <t>Umlagen:</t>
        </is>
      </c>
    </row>
    <row r="76">
      <c r="A76" s="36" t="inlineStr">
        <is>
          <t>• U1 (Krankheit): ca. 0,9% (AG)</t>
        </is>
      </c>
    </row>
    <row r="77">
      <c r="A77" s="36" t="inlineStr">
        <is>
          <t>• U2 (Mutterschaft): ca. 0,39% (AG)</t>
        </is>
      </c>
    </row>
    <row r="78">
      <c r="A78" s="36" t="inlineStr">
        <is>
          <t>• Insolvenzgeld: ca. 0,06% (AG)</t>
        </is>
      </c>
    </row>
    <row r="79">
      <c r="A79" s="35" t="inlineStr"/>
    </row>
    <row r="80">
      <c r="A80" s="34" t="inlineStr">
        <is>
          <t>Beitragsbemessungsgrenzen:</t>
        </is>
      </c>
    </row>
    <row r="81">
      <c r="A81" s="36" t="inlineStr">
        <is>
          <t>• KV/PV: 62.100 EUR/Jahr (West), 62.100 EUR (Ost)</t>
        </is>
      </c>
    </row>
    <row r="82">
      <c r="A82" s="36" t="inlineStr">
        <is>
          <t>• RV/ALV: 90.600 EUR/Jahr (West), 89.400 EUR (Ost)</t>
        </is>
      </c>
    </row>
    <row r="84" ht="20" customHeight="1">
      <c r="A84" s="33" t="inlineStr">
        <is>
          <t>STEUERKLASSEN</t>
        </is>
      </c>
    </row>
    <row r="85">
      <c r="A85" s="34" t="inlineStr">
        <is>
          <t>Übersicht der Steuerklassen:</t>
        </is>
      </c>
    </row>
    <row r="86">
      <c r="A86" s="35" t="inlineStr"/>
    </row>
    <row r="87">
      <c r="A87" s="34" t="inlineStr">
        <is>
          <t>I   - Ledige, Geschiedene, Verwitwete</t>
        </is>
      </c>
    </row>
    <row r="88">
      <c r="A88" s="34" t="inlineStr">
        <is>
          <t>II  - Alleinerziehende</t>
        </is>
      </c>
    </row>
    <row r="89">
      <c r="A89" s="34" t="inlineStr">
        <is>
          <t>III - Verheiratete (höheres Einkommen)</t>
        </is>
      </c>
    </row>
    <row r="90">
      <c r="A90" s="34" t="inlineStr">
        <is>
          <t>IV  - Verheiratete (gleiches Einkommen)</t>
        </is>
      </c>
    </row>
    <row r="91">
      <c r="A91" s="34" t="inlineStr">
        <is>
          <t>V   - Verheiratete (niedrigeres Einkommen)</t>
        </is>
      </c>
    </row>
    <row r="92">
      <c r="A92" s="34" t="inlineStr">
        <is>
          <t>VI  - Zweiter oder weiterer Arbeitgeber</t>
        </is>
      </c>
    </row>
    <row r="93">
      <c r="A93" s="35" t="inlineStr"/>
    </row>
    <row r="94">
      <c r="A94" s="34" t="inlineStr">
        <is>
          <t>Freibeträge:</t>
        </is>
      </c>
    </row>
    <row r="95">
      <c r="A95" s="36" t="inlineStr">
        <is>
          <t>• Grundfreibetrag: 11.604 EUR (2024)</t>
        </is>
      </c>
    </row>
    <row r="96">
      <c r="A96" s="36" t="inlineStr">
        <is>
          <t>• Kinderfreibetrag: 6.384 EUR pro Kind</t>
        </is>
      </c>
    </row>
    <row r="97">
      <c r="A97" s="36" t="inlineStr">
        <is>
          <t>• Arbeitnehmerpauschbetrag: 1.230 EUR</t>
        </is>
      </c>
    </row>
    <row r="99" ht="20" customHeight="1">
      <c r="A99" s="33" t="inlineStr">
        <is>
          <t>WICHTIGE HINWEISE</t>
        </is>
      </c>
    </row>
    <row r="100">
      <c r="A100" s="36" t="inlineStr">
        <is>
          <t>• Diese Vorlage dient zur Vereinfachung der Lohnabrechnung</t>
        </is>
      </c>
    </row>
    <row r="101">
      <c r="A101" s="36" t="inlineStr">
        <is>
          <t>• Alle Berechnungen sind Näherungswerte</t>
        </is>
      </c>
    </row>
    <row r="102">
      <c r="A102" s="36" t="inlineStr">
        <is>
          <t>• Für rechtsgültige Abrechnungen konsultieren Sie einen Steuerberater</t>
        </is>
      </c>
    </row>
    <row r="103">
      <c r="A103" s="36" t="inlineStr">
        <is>
          <t>• Steuerrechtliche Änderungen werden nicht automatisch aktualisiert</t>
        </is>
      </c>
    </row>
    <row r="104">
      <c r="A104" s="36" t="inlineStr">
        <is>
          <t>• Bewahren Sie alle Lohnabrechnungen mindestens 10 Jahre auf</t>
        </is>
      </c>
    </row>
    <row r="105">
      <c r="A105" s="36" t="inlineStr">
        <is>
          <t>• Prüfen Sie regelmäßig die Aktualität der Beitragssätze</t>
        </is>
      </c>
    </row>
    <row r="106">
      <c r="A106" s="36" t="inlineStr">
        <is>
          <t>• Bei Mitarbeitern mit Besonderheiten (Mini-Job, Midi-Job) gelten Sonderregelungen</t>
        </is>
      </c>
    </row>
    <row r="107">
      <c r="A107" s="35" t="inlineStr"/>
    </row>
    <row r="108">
      <c r="A108" s="34" t="inlineStr">
        <is>
          <t>DATENSCHUTZ:</t>
        </is>
      </c>
    </row>
    <row r="109">
      <c r="A109" s="36" t="inlineStr">
        <is>
          <t>• Schützen Sie diese Datei mit einem Passwort</t>
        </is>
      </c>
    </row>
    <row r="110">
      <c r="A110" s="36" t="inlineStr">
        <is>
          <t>• Lohndaten unterliegen dem Datenschutz (DSGVO)</t>
        </is>
      </c>
    </row>
    <row r="111">
      <c r="A111" s="36" t="inlineStr">
        <is>
          <t>• Zugriffsrechte beschränken</t>
        </is>
      </c>
    </row>
    <row r="112">
      <c r="A112" s="36" t="inlineStr">
        <is>
          <t>• Regelmäßige Backups erstellen</t>
        </is>
      </c>
    </row>
    <row r="114" ht="20" customHeight="1">
      <c r="A114" s="33" t="inlineStr">
        <is>
          <t>WEITERE FUNKTIONEN</t>
        </is>
      </c>
    </row>
    <row r="115">
      <c r="A115" s="34" t="inlineStr">
        <is>
          <t>Geplante Erweiterungen:</t>
        </is>
      </c>
    </row>
    <row r="116">
      <c r="A116" s="36" t="inlineStr">
        <is>
          <t>• Import aus Zeiterfassungssystemen</t>
        </is>
      </c>
    </row>
    <row r="117">
      <c r="A117" s="36" t="inlineStr">
        <is>
          <t>• Automatischer Export für DATEV</t>
        </is>
      </c>
    </row>
    <row r="118">
      <c r="A118" s="36" t="inlineStr">
        <is>
          <t>• Mehrere Mitarbeiter gleichzeitig abrechnen</t>
        </is>
      </c>
    </row>
    <row r="119">
      <c r="A119" s="36" t="inlineStr">
        <is>
          <t>• Automatische Berechnung von Sonderfällen</t>
        </is>
      </c>
    </row>
    <row r="120">
      <c r="A120" s="36" t="inlineStr">
        <is>
          <t>• Integration von Reisekostenabrechnungen</t>
        </is>
      </c>
    </row>
    <row r="121">
      <c r="A121" s="35" t="inlineStr"/>
    </row>
    <row r="122">
      <c r="A122" s="34" t="inlineStr">
        <is>
          <t>Bei Fragen oder Problemen:</t>
        </is>
      </c>
    </row>
    <row r="123">
      <c r="A123" s="36" t="inlineStr">
        <is>
          <t>• Überprüfen Sie zunächst diese Anleitung</t>
        </is>
      </c>
    </row>
    <row r="124">
      <c r="A124" s="36" t="inlineStr">
        <is>
          <t>• Kontrollieren Sie die eingegebenen Werte</t>
        </is>
      </c>
    </row>
    <row r="125">
      <c r="A125" s="36" t="inlineStr">
        <is>
          <t>• Vergleichen Sie mit offiziellen Lohntabellen</t>
        </is>
      </c>
    </row>
    <row r="126">
      <c r="A126" s="36" t="inlineStr">
        <is>
          <t>• Konsultieren Sie bei Unsicherheiten einen Experten</t>
        </is>
      </c>
    </row>
    <row r="128" ht="20" customHeight="1">
      <c r="A128" s="33" t="inlineStr">
        <is>
          <t>SUPPORT &amp; UPDATES</t>
        </is>
      </c>
    </row>
    <row r="129">
      <c r="A129" s="35" t="inlineStr">
        <is>
          <t>Version: 1.0 (17.02.2026)</t>
        </is>
      </c>
    </row>
    <row r="130">
      <c r="A130" s="35" t="inlineStr"/>
    </row>
    <row r="131">
      <c r="A131" s="34" t="inlineStr">
        <is>
          <t>Diese Vorlage wird regelmäßig aktualisiert.</t>
        </is>
      </c>
    </row>
    <row r="132">
      <c r="A132" s="34" t="inlineStr">
        <is>
          <t>Achten Sie auf Änderungen bei:</t>
        </is>
      </c>
    </row>
    <row r="133">
      <c r="A133" s="36" t="inlineStr">
        <is>
          <t>• Beitragssätzen zur Sozialversicherung</t>
        </is>
      </c>
    </row>
    <row r="134">
      <c r="A134" s="36" t="inlineStr">
        <is>
          <t>• Steuertabellen und Freibeträgen</t>
        </is>
      </c>
    </row>
    <row r="135">
      <c r="A135" s="36" t="inlineStr">
        <is>
          <t>• Gesetzlichen Vorgaben</t>
        </is>
      </c>
    </row>
    <row r="136">
      <c r="A136" s="36" t="inlineStr">
        <is>
          <t>• DATEV-Standards</t>
        </is>
      </c>
    </row>
    <row r="137">
      <c r="A137" s="35" t="inlineStr"/>
    </row>
    <row r="138">
      <c r="A138" s="34" t="inlineStr">
        <is>
          <t>Haftungsausschluss:</t>
        </is>
      </c>
    </row>
    <row r="139">
      <c r="A139" s="34" t="inlineStr">
        <is>
          <t>Trotz sorgfältiger Prüfung können keine Gewähr für die</t>
        </is>
      </c>
    </row>
    <row r="140">
      <c r="A140" s="34" t="inlineStr">
        <is>
          <t>Richtigkeit, Vollständigkeit und Aktualität übernommen werden.</t>
        </is>
      </c>
    </row>
  </sheetData>
  <mergeCells count="130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5:E15"/>
    <mergeCell ref="A16:E16"/>
    <mergeCell ref="A17:E17"/>
    <mergeCell ref="A18:E18"/>
    <mergeCell ref="A19:E19"/>
    <mergeCell ref="A20:E20"/>
    <mergeCell ref="A21:E21"/>
    <mergeCell ref="A23:E23"/>
    <mergeCell ref="A24:E24"/>
    <mergeCell ref="A25:E25"/>
    <mergeCell ref="A26:E26"/>
    <mergeCell ref="A27:E27"/>
    <mergeCell ref="A29:E29"/>
    <mergeCell ref="A30:E30"/>
    <mergeCell ref="A31:E31"/>
    <mergeCell ref="A32:E32"/>
    <mergeCell ref="A33:E33"/>
    <mergeCell ref="A34:E34"/>
    <mergeCell ref="A35:E35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4:E114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2026-02-17T08:24:48Z</dcterms:created>
  <dcterms:modified xmlns:dcterms="http://purl.org/dc/terms/" xmlns:xsi="http://www.w3.org/2001/XMLSchema-instance" xsi:type="dcterms:W3CDTF">2026-02-17T08:24:48Z</dcterms:modified>
</cp:coreProperties>
</file>